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SENAC-PORTAL\RENDICION DE CUENTAS 2022\Cuarto Trimestre\"/>
    </mc:Choice>
  </mc:AlternateContent>
  <xr:revisionPtr revIDLastSave="0" documentId="13_ncr:1_{75C41D14-2902-4895-BB58-0B715E46F4E7}"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Print_Area" localSheetId="0">Hoja1!$A$1:$K$383</definedName>
    <definedName name="_xlnm.Print_Titles" localSheetId="0">Hoja1!$1:$5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2" i="1" l="1"/>
  <c r="E151" i="1"/>
  <c r="E152" i="1"/>
  <c r="E153" i="1"/>
  <c r="E189" i="1"/>
  <c r="E188" i="1"/>
  <c r="E186" i="1"/>
  <c r="E168" i="1"/>
  <c r="E165" i="1"/>
  <c r="E162" i="1"/>
  <c r="E161" i="1"/>
  <c r="E157" i="1"/>
  <c r="E156" i="1"/>
  <c r="E155" i="1"/>
  <c r="C102" i="1" l="1"/>
  <c r="F102" i="1" l="1"/>
  <c r="F266" i="1" l="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8" i="1"/>
  <c r="G237" i="1"/>
  <c r="G236" i="1"/>
  <c r="G235" i="1"/>
  <c r="G234" i="1"/>
  <c r="G233" i="1"/>
  <c r="G232" i="1"/>
  <c r="G231" i="1"/>
  <c r="G230" i="1"/>
  <c r="G229" i="1"/>
  <c r="G225" i="1"/>
  <c r="G224" i="1"/>
  <c r="G223" i="1"/>
  <c r="G222" i="1"/>
  <c r="G221" i="1"/>
  <c r="G220" i="1"/>
  <c r="G219" i="1"/>
  <c r="G218" i="1"/>
  <c r="G217" i="1"/>
  <c r="G216" i="1"/>
  <c r="G215" i="1"/>
  <c r="G214" i="1"/>
  <c r="G213" i="1"/>
  <c r="G212" i="1"/>
  <c r="G211" i="1"/>
  <c r="G210" i="1"/>
  <c r="G209" i="1"/>
  <c r="G208" i="1"/>
  <c r="G207" i="1"/>
  <c r="G206" i="1"/>
  <c r="G205" i="1"/>
  <c r="G204" i="1"/>
  <c r="G203" i="1"/>
  <c r="G202" i="1"/>
  <c r="G266" i="1" l="1"/>
</calcChain>
</file>

<file path=xl/sharedStrings.xml><?xml version="1.0" encoding="utf-8"?>
<sst xmlns="http://schemas.openxmlformats.org/spreadsheetml/2006/main" count="685" uniqueCount="455">
  <si>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</si>
  <si>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</si>
  <si>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</si>
  <si>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</si>
  <si>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</si>
  <si>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</si>
  <si>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</si>
  <si>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</si>
  <si>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</si>
  <si>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</si>
  <si>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</si>
  <si>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</si>
  <si>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</si>
  <si>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</si>
  <si>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</si>
  <si>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4.1 Nivel de Cumplimiento  de Minimo de Información Disponible - Transparencia Activa Ley 5189 /14</t>
  </si>
  <si>
    <t>Mes</t>
  </si>
  <si>
    <t>Nivel de Cumplimiento (%)</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</si>
  <si>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</si>
  <si>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</si>
  <si>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</si>
  <si>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</si>
  <si>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</si>
  <si>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</si>
  <si>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</si>
  <si>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</si>
  <si>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</si>
  <si>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</si>
  <si>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</si>
  <si>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</si>
  <si>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</si>
  <si>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</si>
  <si>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</si>
  <si>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</si>
  <si>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</si>
  <si>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</si>
  <si>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</si>
  <si>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</si>
  <si>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</si>
  <si>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</si>
  <si>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</si>
  <si>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</si>
  <si>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</si>
  <si>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</si>
  <si>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</si>
  <si>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</si>
  <si>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</si>
  <si>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</si>
  <si>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</si>
  <si>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</si>
  <si>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</si>
  <si>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</si>
  <si>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</si>
  <si>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</si>
  <si>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</si>
  <si>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</si>
  <si>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</si>
  <si>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</si>
  <si>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</si>
  <si>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</si>
  <si>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</si>
  <si>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</si>
  <si>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</si>
  <si>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</si>
  <si>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</si>
  <si>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</si>
  <si>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</si>
  <si>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</si>
  <si>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</si>
  <si>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</si>
  <si>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</si>
  <si>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</si>
  <si>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</si>
  <si>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</si>
  <si>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</si>
  <si>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</si>
  <si>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</si>
  <si>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</si>
  <si>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</si>
  <si>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</si>
  <si>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Nivel de Cumplimiento</t>
  </si>
  <si>
    <t>4.5 Proyectos y Programas no Ejecutados</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</si>
  <si>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</si>
  <si>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</si>
  <si>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</si>
  <si>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</si>
  <si>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</si>
  <si>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</si>
  <si>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</si>
  <si>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</si>
  <si>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</si>
  <si>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</si>
  <si>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</si>
  <si>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</si>
  <si>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</si>
  <si>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</si>
  <si>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</si>
  <si>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4.4 Proyectos y Programas Ejecutados a la fecha del Informe</t>
  </si>
  <si>
    <t xml:space="preserve">(Describir aquí los motivos, puede apoyarse en gráficos ilustrativos) </t>
  </si>
  <si>
    <t xml:space="preserve">7- DESCRIPCIÓN CUALITATIVA DE LOGROS ALCANZADOS </t>
  </si>
  <si>
    <t>4.8 Ejecución Financiera</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</si>
  <si>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</si>
  <si>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</si>
  <si>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SECRETARÍA DE EMERGENCIA NACIONAL</t>
  </si>
  <si>
    <t>Gestionar y reducir los riesgos de desastres en el país, a través de políticas con actores, sectores y participación, apoyados en conocimientos y tecnología</t>
  </si>
  <si>
    <t>La Secretaría de Emergencia Nacional es una institución dependiente de la Presidencia de la República, creada por Ley Nº 2615/05 y que tiene por objeto primordial prevenir y contrarrestar los efectos de las emergencias y los desastres originados por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</si>
  <si>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Jefatura de Gabinete</t>
  </si>
  <si>
    <t>Jefe de Gabinete</t>
  </si>
  <si>
    <t>Secretaría General</t>
  </si>
  <si>
    <t>Dirección General de Anticorrupción</t>
  </si>
  <si>
    <t>Abg. Raymond Crecchi Della Loggia</t>
  </si>
  <si>
    <t>Dirección General de Administración y Finanzas</t>
  </si>
  <si>
    <t>Dirección de Planificación y Sistematización</t>
  </si>
  <si>
    <t>Dirección de Auditoría Interna</t>
  </si>
  <si>
    <t>Lic. Elvira Centurión</t>
  </si>
  <si>
    <t>Directora</t>
  </si>
  <si>
    <t>Dirección de Comunicación e Información Pública</t>
  </si>
  <si>
    <t>Sra. Jazna Arza</t>
  </si>
  <si>
    <t>Cantidad de Miembros del CRCC: 7</t>
  </si>
  <si>
    <t>Total Hombres :  2</t>
  </si>
  <si>
    <t>Total Mujeres:  5</t>
  </si>
  <si>
    <t>Total nivel directivo o rango superior:  7</t>
  </si>
  <si>
    <t>Gestionar y reducir integralmente los riesgos de desastres en el Paraguay</t>
  </si>
  <si>
    <t>Profesionalidad, transparencia y rendición de cuentas</t>
  </si>
  <si>
    <t>Se integra en el POI, se desarrolla en el PEI, incluye puntos específicos del PND y los ODS y se orienta al cumplimiento del Marco de Sendai para la Reducción del Riesgo de Desastres, aprobado por Decreto Nº 5965/2016 así como a la Política Nacional de GRRD aprobado por Decreto Nº 1402/14</t>
  </si>
  <si>
    <t>Se integra a la Misión Visión Institucionales, Política Nacional de Gestión y Reducción de Riesgos de Desastres, al Plan Estratégico Institucional, Manual de Rendición de Cuentas y transversaliza la acción institucional</t>
  </si>
  <si>
    <t>Disposiciones legales vigentes</t>
  </si>
  <si>
    <t>Responde a la Misión institucional y a su Marco Legal. La Política Nacional de Gestión y Reducción de Riesgos de Desastres y el Plan Nacional de Implementación del Marco de Sendai fueron elaborados en procesos participativos</t>
  </si>
  <si>
    <t>NO SE REGISTRAN DENUNCIAS</t>
  </si>
  <si>
    <t>https://www.sen.gov.py/index.php/transparencia/5189/detalles/view_express_entity/5</t>
  </si>
  <si>
    <t>https://informacionpublica.paraguay.gov.py/portal/#!/buscar_informacion#busqueda</t>
  </si>
  <si>
    <t>PORTAL</t>
  </si>
  <si>
    <t>REDES SOCIALES</t>
  </si>
  <si>
    <t>CORREO INSTITUCIONAL</t>
  </si>
  <si>
    <t>TELEFAX</t>
  </si>
  <si>
    <t>Consulta o Sugerencias a través del portal</t>
  </si>
  <si>
    <t>Facebook oficial</t>
  </si>
  <si>
    <t>Twitter oficial</t>
  </si>
  <si>
    <t>Instagram oficial</t>
  </si>
  <si>
    <t>Denuncias a través del portal</t>
  </si>
  <si>
    <t>Solicitud de Información Pública</t>
  </si>
  <si>
    <t>Telefax linea baja ofical</t>
  </si>
  <si>
    <t>Dirección de Anticorrupción</t>
  </si>
  <si>
    <t>Dirección de Información Pública</t>
  </si>
  <si>
    <t xml:space="preserve">Direccion de Comunicación </t>
  </si>
  <si>
    <t>Mesa de Entrada</t>
  </si>
  <si>
    <t>https://www.sen.gov.py/index.php/contacto/reporte-o-sugerencias</t>
  </si>
  <si>
    <t>https://es-la.facebook.com/SecretariadeEmergenciaNacionalParaguay/</t>
  </si>
  <si>
    <t>https://twitter.com/senparaguay</t>
  </si>
  <si>
    <t>https://www.sen.gov.py/index.php/transparencia/denuncias</t>
  </si>
  <si>
    <t>https://www.sen.gov.py/index.php/transparencia/informacion-publica</t>
  </si>
  <si>
    <t>(021)440-997/440-998</t>
  </si>
  <si>
    <t>https://www.sen.gov.py/index.php/transparencia/5189/detalles/view_express_entity/7</t>
  </si>
  <si>
    <t>https://www.sen.gov.py/application/files/5215/9469/1476/SEN-Manual_RCC.pdf      https://www.sen.gov.py/application/files/4415/9188/0160/Plan_Estrategico_Institucional_SEN_2019-2023.pdf</t>
  </si>
  <si>
    <r>
      <rPr>
        <u/>
        <sz val="10"/>
        <color rgb="FF0000FF"/>
        <rFont val="Calibri"/>
        <family val="2"/>
        <scheme val="minor"/>
      </rPr>
      <t>https://www.sen.gov.py/application/files/8015/9188/4586/Politica_Nacional_de_Gestion_y_Reduccion_de_Riesgos__2018.pdf</t>
    </r>
    <r>
      <rPr>
        <sz val="10"/>
        <color rgb="FF0000FF"/>
        <rFont val="Calibri"/>
        <family val="2"/>
        <scheme val="minor"/>
      </rPr>
      <t xml:space="preserve">   </t>
    </r>
    <r>
      <rPr>
        <u/>
        <sz val="10"/>
        <color rgb="FF0000FF"/>
        <rFont val="Calibri"/>
        <family val="2"/>
        <scheme val="minor"/>
      </rPr>
      <t>https://www.sen.gov.py/application/files/4415/9188/0160/Plan_Estrategico_Institucional_SEN_2019-2023.pdf   https://www.sen.gov.py/application/files/3115/9188/0841/Marco_de_Sendai_2015-2030_-_final_oficial.pdf  https://www.sen.gov.py/application/files/3615/9301/0324/Decreto_5965_Marco_de_Sendai.pdf</t>
    </r>
  </si>
  <si>
    <t>NO SE REGISTRA AUDITORIAS</t>
  </si>
  <si>
    <t>NO SE REGISTRA PROGRAMAS NO EJECUTADOS</t>
  </si>
  <si>
    <t>Encargado de Despacho de la DGA</t>
  </si>
  <si>
    <t>Encargada de Despacho de la DCIP</t>
  </si>
  <si>
    <t>https://drive.sen.gov.py/index.php/s/oNDjArissbGAbQb</t>
  </si>
  <si>
    <t>NO SE REGISTRA APORTES</t>
  </si>
  <si>
    <t>AUN NO DISPONIBLE EN EL PORTAL DE SFP</t>
  </si>
  <si>
    <t>Total</t>
  </si>
  <si>
    <t>TOTAL</t>
  </si>
  <si>
    <t>Lic. Reinaldo Maciel</t>
  </si>
  <si>
    <t>Director General</t>
  </si>
  <si>
    <t>julio 2022</t>
  </si>
  <si>
    <t>Agosto 2022</t>
  </si>
  <si>
    <t>Setiembre 2022</t>
  </si>
  <si>
    <t>Sin movimiento</t>
  </si>
  <si>
    <t>En ejecucion</t>
  </si>
  <si>
    <t>Finiquitado</t>
  </si>
  <si>
    <t>Fone N°14/2022</t>
  </si>
  <si>
    <t>Adquisicion de Yerba Mate</t>
  </si>
  <si>
    <t>Fone N°17/2022</t>
  </si>
  <si>
    <t>Sueldos</t>
  </si>
  <si>
    <t>Gastos de Representación</t>
  </si>
  <si>
    <t>Aguinaldo</t>
  </si>
  <si>
    <t>Remuneración Extraordinaria</t>
  </si>
  <si>
    <t>Subsidio Familiar</t>
  </si>
  <si>
    <t>Bonificaciones y Gratificaciones</t>
  </si>
  <si>
    <t>Gratificaciones por Servicios Especiales</t>
  </si>
  <si>
    <t>Jornales</t>
  </si>
  <si>
    <t>Honorarios</t>
  </si>
  <si>
    <t>Otros Gastos del Personal</t>
  </si>
  <si>
    <t xml:space="preserve">Energia Electrica </t>
  </si>
  <si>
    <t>Agua</t>
  </si>
  <si>
    <t>Telefonos, Telefax y otros Servicios de Telecomunicación</t>
  </si>
  <si>
    <t>PASAJES</t>
  </si>
  <si>
    <t>Viaticos y Movilidad</t>
  </si>
  <si>
    <t>Mantenimiento y Reparacion Menores de Edificios y Locales</t>
  </si>
  <si>
    <t>Mantenimiento y Reparacion Menores de Maquinarias, Equipos y Muebles de Oficinas</t>
  </si>
  <si>
    <t>Mantenimiento y Reparacion Menores de Equipos de Transporte</t>
  </si>
  <si>
    <t>Servicio de Limpieza,Aseo y Fumigacion</t>
  </si>
  <si>
    <t>Alquiler de Edificios y Locales</t>
  </si>
  <si>
    <t xml:space="preserve">Imprenta, Publicaciones y Reproducciones </t>
  </si>
  <si>
    <t>Servicios Bancarios</t>
  </si>
  <si>
    <t>Primas y Gastos de Seguros</t>
  </si>
  <si>
    <t>Publicidad y Propaganda</t>
  </si>
  <si>
    <t>Servicios de Comunicaciones</t>
  </si>
  <si>
    <t>Servicios Técnicos y Profesionales Varios</t>
  </si>
  <si>
    <t>SERVICIO DE SEGURO MÉDICO</t>
  </si>
  <si>
    <t>SERVICIOS DE CEREMONIAL</t>
  </si>
  <si>
    <t>SERVICIOS DE CATERING</t>
  </si>
  <si>
    <t>CAPACITACION DEL PERSONAL DEL ESTADO</t>
  </si>
  <si>
    <t>ALIMENTOS PARA PERSONAS</t>
  </si>
  <si>
    <t>Prendas de Vestir</t>
  </si>
  <si>
    <t>Confecciones Textiles</t>
  </si>
  <si>
    <t>Calzados</t>
  </si>
  <si>
    <t>Papel de Escritorio y Carton</t>
  </si>
  <si>
    <t>Productos de Artes Graficas</t>
  </si>
  <si>
    <t>Productos de Papel y Carton</t>
  </si>
  <si>
    <t>Libros, Revistas y Periodicos</t>
  </si>
  <si>
    <t>Elementos de Limpieza</t>
  </si>
  <si>
    <t xml:space="preserve">Utiles de Escritorio, Oficinas y Enseres </t>
  </si>
  <si>
    <t>Utiles y Materiales Electricos</t>
  </si>
  <si>
    <t>Utensilios de Cocina y Comedor</t>
  </si>
  <si>
    <t>Adq. De Repuestos y Accesorios Menores</t>
  </si>
  <si>
    <t>Compuestos Quimicos</t>
  </si>
  <si>
    <t>Tintas, Pinturas y Colorantes</t>
  </si>
  <si>
    <t>Utiles y Materiales Medicos - Quirurgicos y de laboratorios</t>
  </si>
  <si>
    <t>COMBUSTIBLES</t>
  </si>
  <si>
    <t>Cubiertas y Camaras de aire</t>
  </si>
  <si>
    <t>Herramientas Menores</t>
  </si>
  <si>
    <t>Productos o Insumos No Metalicos</t>
  </si>
  <si>
    <t>Bienes de Consumos Varios</t>
  </si>
  <si>
    <t>Equipos de Educativos y Recreacionales</t>
  </si>
  <si>
    <t>Equipos de Comunicaciones y Señalamientos</t>
  </si>
  <si>
    <t>Adq. De Muebles y Enseres</t>
  </si>
  <si>
    <t>Adq. De Equipos de Oficina</t>
  </si>
  <si>
    <t>Adq. De Equipos de Computacion</t>
  </si>
  <si>
    <t>AP.A ENTID.C/ FINES SOCIALES O EMERGENCIA (FONE) FF10</t>
  </si>
  <si>
    <t>AP.A ENTID.C/ FINES SOCIALES O EMERGENCIA (FONE) FF 10-818</t>
  </si>
  <si>
    <t>AP.A ENTID.C/ FINES SOCIALES O EMERGENCIA (FONE) FF 20-817</t>
  </si>
  <si>
    <t>831*</t>
  </si>
  <si>
    <t>AP.A ENTID.C/ FINES SOCIALES O EMERGENCIA (FONE) FF30-30 (DISMINUCION DE PLAN FINANCIERO)</t>
  </si>
  <si>
    <t>BECAS</t>
  </si>
  <si>
    <t xml:space="preserve">SUBSIDIOS Y ASIST.SOCIAL A PERS.Y FLIAS </t>
  </si>
  <si>
    <t>PAGO IMP, TASAS, GTOS JUDIC. Y OTROS</t>
  </si>
  <si>
    <t>Asistencia a familias afectadas por eventos que generan daños y pérdidas</t>
  </si>
  <si>
    <t>Paliar el sufrimiento humano de personas afectadas por situaciones de emergencia o desastres</t>
  </si>
  <si>
    <t>Se informa sobre lo actuado</t>
  </si>
  <si>
    <t>Carga en el Sistema de Planificación por Resultados (SPR) de la Secretaria Técnica de Planificación (STP) www.stp.gov.py/v1/spr</t>
  </si>
  <si>
    <t>www.sen.gov.py</t>
  </si>
  <si>
    <t>12.1.1.16. Gestión y Reducción de Riesgos de Desastres</t>
  </si>
  <si>
    <t>Prevenir y  contrarrestar los efectos de las emergencias y  los desastres originados por los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</si>
  <si>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Programa Central</t>
  </si>
  <si>
    <t>Familias en situación de riesgos de emergencias o desastres</t>
  </si>
  <si>
    <r>
      <t xml:space="preserve">Res. SEN Nº 93/2020 </t>
    </r>
    <r>
      <rPr>
        <u/>
        <sz val="14"/>
        <color rgb="FF0000FF"/>
        <rFont val="Calibri"/>
        <family val="2"/>
        <scheme val="minor"/>
      </rPr>
      <t>https://www.sen.gov.py/application/files/2215/9468/6128/RSEN_93-20_CRCC.pdf</t>
    </r>
  </si>
  <si>
    <t>Enero 2022</t>
  </si>
  <si>
    <t>Febrero 2022</t>
  </si>
  <si>
    <t>Marzo 2022</t>
  </si>
  <si>
    <t>Abril 2022</t>
  </si>
  <si>
    <t>Mayo 2022</t>
  </si>
  <si>
    <t>Junio 2022</t>
  </si>
  <si>
    <t>OCTUBRE 2022</t>
  </si>
  <si>
    <t>NOVIEMBRE 2022</t>
  </si>
  <si>
    <t>DICIEMBRE 2022</t>
  </si>
  <si>
    <t>https://www.sfp.gov.py/sfp/archivos/documentos/Intermedio_Octubre_2022_khzzr75f.pdf</t>
  </si>
  <si>
    <t>https://transparencia.senac.gov.py/portal/historial-cumplimiento</t>
  </si>
  <si>
    <t>Octubre 2022</t>
  </si>
  <si>
    <t>Noviembre 2022</t>
  </si>
  <si>
    <t>Diciembre 2022</t>
  </si>
  <si>
    <t xml:space="preserve">NO DISPONIBLE AUN EN EL PORTAL </t>
  </si>
  <si>
    <t>Historial de cumplimiento Sistema de Transparencia Institucional Año 2022 - SENAC</t>
  </si>
  <si>
    <t>https://drive.sen.gov.py/index.php/s/M8wnZJHoi5LSr6F</t>
  </si>
  <si>
    <t>DAI Nº 09/22</t>
  </si>
  <si>
    <t>Informe de Verificación de Cumplimiento Res. AGPE 84/19</t>
  </si>
  <si>
    <t>https://drive.sen.gov.py/index.php/s/iCqKHcrfiqgRFss</t>
  </si>
  <si>
    <t>DAI Nº 10/22</t>
  </si>
  <si>
    <t>Informe de Cumplimiento de las Politicas de Talento Humano</t>
  </si>
  <si>
    <t>Informe de Rendición de Cuentas - Caja Chica.</t>
  </si>
  <si>
    <t>Informe Verificación de Bienes Patrimoniales</t>
  </si>
  <si>
    <t>https://drive.sen.gov.py/index.php/s/nTPSEJ5XKxfJdM6</t>
  </si>
  <si>
    <t>DAI Nº 12/22</t>
  </si>
  <si>
    <t>DAI Nº 11/22</t>
  </si>
  <si>
    <t>Equipos de transporte</t>
  </si>
  <si>
    <t>Equipo de oficina</t>
  </si>
  <si>
    <t>Equipos de Computación</t>
  </si>
  <si>
    <t>Equipos de Comunicación</t>
  </si>
  <si>
    <t>Otros equipos y muebles</t>
  </si>
  <si>
    <t>Herramientas y Equipos Varios</t>
  </si>
  <si>
    <t>Printec SA</t>
  </si>
  <si>
    <t>Delta Tech SA</t>
  </si>
  <si>
    <t>Aca Technical Support SA</t>
  </si>
  <si>
    <t xml:space="preserve">Oficompras de Rodrigo </t>
  </si>
  <si>
    <t>Adquisicion de equipos y articulos varios para oficina</t>
  </si>
  <si>
    <t>Utiles de Oficina - Convenio Marco</t>
  </si>
  <si>
    <t>Nazareno Comercial e Ind. SRL</t>
  </si>
  <si>
    <t>In Design SRL</t>
  </si>
  <si>
    <t>Adquisicion de pinturas  - Convenio Marco</t>
  </si>
  <si>
    <t>Ferretottal de Fernando Benegas</t>
  </si>
  <si>
    <t>Cega Industrial SA</t>
  </si>
  <si>
    <t>Flash Comunicaciones SA</t>
  </si>
  <si>
    <t>Base Base SA</t>
  </si>
  <si>
    <t>Trovato CISA</t>
  </si>
  <si>
    <t>Induclor SRL</t>
  </si>
  <si>
    <t>Adquisicion de Elementos de Limpieza - Convenio Marco</t>
  </si>
  <si>
    <t>Kuatiapo SA</t>
  </si>
  <si>
    <t>InproMed SA</t>
  </si>
  <si>
    <t>Adquisicion de papel sustentable - Convenio Marco</t>
  </si>
  <si>
    <t>Mega Service SRL</t>
  </si>
  <si>
    <t>Amacor SA</t>
  </si>
  <si>
    <t>Via FONDO NACIONAL DE EMERGENCIA</t>
  </si>
  <si>
    <t>Asoc.de la Agr.Agroecologica del Py -Oñoiru</t>
  </si>
  <si>
    <t>Citricoop LTDA</t>
  </si>
  <si>
    <t>Juval SA</t>
  </si>
  <si>
    <t>Reikoteeva SA</t>
  </si>
  <si>
    <t>Adquisicion de Chapas de fibrocemento</t>
  </si>
  <si>
    <t>https://www.contrataciones.gov.py/buscador/licitaciones.html?nro_nombre_licitacion=&amp;convocantes%5B%5D=1573&amp;fecha_desde=&amp;fecha_hasta=&amp;tipo_fecha=&amp;convocante_tipo=&amp;convocante_nombre_codigo=&amp;codigo_contratacion=&amp;catalogo%5Bcodigos_catalogo_n4%5D=&amp;page=&amp;order=&amp;convocante_codigos=1573&amp;convocante_tipo_codigo=&amp;unidad_contratacion_codigo=&amp;catalogo%5Bcodigos_catalogo_n4_label%5D=</t>
  </si>
  <si>
    <t>Remuneración Adicional</t>
  </si>
  <si>
    <t>*831/30/30</t>
  </si>
  <si>
    <t>SE TIENE DISMINUCIÓN EN EL PLAN FIANCIERO DE G. 5.904.587.028</t>
  </si>
  <si>
    <t>Ejecución Financiera  4to. trimestre 2022</t>
  </si>
  <si>
    <t>Secretaria General Interino</t>
  </si>
  <si>
    <t>Adquisicion de elementos de limpieza - Convenio Marco</t>
  </si>
  <si>
    <t>Adquisicion de A.A con criterios de sostenibilidad - Conv. Marco</t>
  </si>
  <si>
    <t>Adq. de Muebles con criterios de sostenibilidad - Conv. Marco</t>
  </si>
  <si>
    <t>Com.Naara Hnos de Geronima Ferreira G.</t>
  </si>
  <si>
    <t>Fone N° 19/2022</t>
  </si>
  <si>
    <t>Servicio de Alquiler de camiones varios</t>
  </si>
  <si>
    <t>JPA Logistica</t>
  </si>
  <si>
    <t>Enero</t>
  </si>
  <si>
    <t>https://www.sfp.gov.py/sfp/archivos/documentos/Intermedio_Enero_2022_b8fjohjb.pdf</t>
  </si>
  <si>
    <t>Febrero</t>
  </si>
  <si>
    <t>Marzo</t>
  </si>
  <si>
    <t>https://www.sfp.gov.py/sfp/archivos/documentos/Intermedio_Febrero_2022_qiycq5ui.pdf</t>
  </si>
  <si>
    <t>Abril</t>
  </si>
  <si>
    <t>Mayo</t>
  </si>
  <si>
    <t>Junio</t>
  </si>
  <si>
    <t>Julio</t>
  </si>
  <si>
    <t>Agosto</t>
  </si>
  <si>
    <t>Septiembre</t>
  </si>
  <si>
    <t>Octubre</t>
  </si>
  <si>
    <t>Noviembre</t>
  </si>
  <si>
    <t>Diciembre</t>
  </si>
  <si>
    <t>AÑO 2022</t>
  </si>
  <si>
    <t>https://www.sfp.gov.py/sfp/archivos/documentos/Intermedio_Marzo_2022_cuo2mt8n.pdf</t>
  </si>
  <si>
    <t>https://www.sfp.gov.py/sfp/archivos/documentos/Intermedio_Abril_2022_qcrmjvbq.pdf</t>
  </si>
  <si>
    <t>https://www.sfp.gov.py/sfp/archivos/documentos/Intermedio_Mayo_2022_u4ynq97a.pdf</t>
  </si>
  <si>
    <t>https://www.sfp.gov.py/sfp/archivos/documentos/Intermedio_Junio_2022_tcjajjar.pdf</t>
  </si>
  <si>
    <t>https://www.sfp.gov.py/sfp/archivos/documentos/Intermedio_Julio_2022_0j49b1na.pdf</t>
  </si>
  <si>
    <t>https://www.sfp.gov.py/sfp/archivos/documentos/Intermedio_Agosto_2022_jaw4u08h.pdf</t>
  </si>
  <si>
    <t>https://www.sfp.gov.py/sfp/archivos/documentos/Intermedio_Septiembre_2022_4zutie7m.pdf</t>
  </si>
  <si>
    <t>Periodo del informe:  INFORME FINAL 2022</t>
  </si>
  <si>
    <t>Lic. Ofelia Insaurralde</t>
  </si>
  <si>
    <t>Fone /2022</t>
  </si>
  <si>
    <t>Alquiler de predios varios para depositos  COE -SEN</t>
  </si>
  <si>
    <t>Nelson Haedo V.</t>
  </si>
  <si>
    <t>Gical SA</t>
  </si>
  <si>
    <t>Trans Yogapo SA</t>
  </si>
  <si>
    <t>Fone N°01/2022</t>
  </si>
  <si>
    <t>Adquisicion de tanques de 5000 Lts con acoplado</t>
  </si>
  <si>
    <t>En proceso de evaluacion</t>
  </si>
  <si>
    <t>Fone N°02/2022</t>
  </si>
  <si>
    <t>Adquisicion de Chapas Zinc</t>
  </si>
  <si>
    <t>Fone N°03/2022</t>
  </si>
  <si>
    <t>Adquisicion de Alimentos para kit Tipo B</t>
  </si>
  <si>
    <t>Fone N°04/2022</t>
  </si>
  <si>
    <t>Adquisicion de productos de la Agricultura Familiar-Poroto 2 kl</t>
  </si>
  <si>
    <t>Fone N°05/2022</t>
  </si>
  <si>
    <t>Adquisicion de Ch. Fibrocemento, Terciadas y Puntales</t>
  </si>
  <si>
    <t>Fone N°06/2022</t>
  </si>
  <si>
    <t>Adquisicion de Alimentos para kit Tipo A</t>
  </si>
  <si>
    <t>Fone N°07/2022</t>
  </si>
  <si>
    <t>Adquisicion de productos de la Agricultura Familiar-Poroto 5 kl</t>
  </si>
  <si>
    <t>Servicio de Rastreo Satelital</t>
  </si>
  <si>
    <t>Servicios de Mantenimiento y Reparacion de Vehiculos Varios</t>
  </si>
  <si>
    <t>Localiza PY S.A</t>
  </si>
  <si>
    <t>Servicio de Mantenimiento y Reparacion de Vehiculo de la marca Toyota</t>
  </si>
  <si>
    <t>Servicio de seguro medico para funcionarios</t>
  </si>
  <si>
    <t>Adquisición de pinturas y colorantes</t>
  </si>
  <si>
    <t>En proceso de carga de llamado</t>
  </si>
  <si>
    <t>Servicio de Mantenimiento y Reparación de Motores generdores</t>
  </si>
  <si>
    <t>En Ejecucion</t>
  </si>
  <si>
    <t>Condor SACI</t>
  </si>
  <si>
    <t>Automotive SACI</t>
  </si>
  <si>
    <t>Toyotoshi SA</t>
  </si>
  <si>
    <t>Promed SA</t>
  </si>
  <si>
    <t>Metalcar S.A</t>
  </si>
  <si>
    <t>Ferreteria Industrial SAE</t>
  </si>
  <si>
    <t>Faguma S.A</t>
  </si>
  <si>
    <t>El Castillo S.A</t>
  </si>
  <si>
    <t>Tack S.A</t>
  </si>
  <si>
    <t>Los Altares S.A.</t>
  </si>
  <si>
    <t>Innovali S.A</t>
  </si>
  <si>
    <t>Beltrom S.A</t>
  </si>
  <si>
    <t>M Y F Ind y Com S.A.</t>
  </si>
  <si>
    <t>Procesos Industriales S.A.C.e.I</t>
  </si>
  <si>
    <t>Nutripan de Gabriela Vallejos</t>
  </si>
  <si>
    <t>Cooperativa Agronorte Ltda</t>
  </si>
  <si>
    <t>Diosnel Vera</t>
  </si>
  <si>
    <t>Silverio Ybarra</t>
  </si>
  <si>
    <t>Luis German Roa</t>
  </si>
  <si>
    <t>Hilsa Jorgelina Mendez</t>
  </si>
  <si>
    <t>Grimex S.A.</t>
  </si>
  <si>
    <t>San Benito S.A.</t>
  </si>
  <si>
    <t>Fone N° 08/2022</t>
  </si>
  <si>
    <t>Adquisicion de Aceite para kit A y Jabon en Pan</t>
  </si>
  <si>
    <t>ContiParaguay S.A</t>
  </si>
  <si>
    <t>Fone N° 09/2022</t>
  </si>
  <si>
    <t>Adquisicion de Alimentos y Articulos varios para operativo Invierno</t>
  </si>
  <si>
    <t>Samal S.R.L.</t>
  </si>
  <si>
    <t>Fone N° 11/2022</t>
  </si>
  <si>
    <t>Adquisicion de Mani y Carne Conservada</t>
  </si>
  <si>
    <t>Fone N°15/2022</t>
  </si>
  <si>
    <t>Servicio de limpieza de sanitarios portatiles</t>
  </si>
  <si>
    <t>Disal Paraguay SA</t>
  </si>
  <si>
    <t>Adquisición de Bienes</t>
  </si>
  <si>
    <t>sin movimiento</t>
  </si>
  <si>
    <t>Mobiliario, Herramientas, Eq.Comunicación, Eq. Oficina</t>
  </si>
  <si>
    <t>Julio 2022</t>
  </si>
  <si>
    <t>Vehiculos y Equipos de Computación</t>
  </si>
  <si>
    <t>ENERO</t>
  </si>
  <si>
    <t>FEBRERO</t>
  </si>
  <si>
    <t>MARZO</t>
  </si>
  <si>
    <t>ABRIL 2022</t>
  </si>
  <si>
    <t>MAYO 2022</t>
  </si>
  <si>
    <t>JUNIO 2022</t>
  </si>
  <si>
    <t>JULIO 2022</t>
  </si>
  <si>
    <t>AGOSTO 2022</t>
  </si>
  <si>
    <t>SETIEMBRE 2022</t>
  </si>
  <si>
    <t>Dictamen sobre la ejecucion de gastos de la Secretaria de Emergencia Nacional" correspondiente al periodo fiscal 2021.-</t>
  </si>
  <si>
    <t>https://drive.sen.gov.py/index.php/s/anBRNexfRwAmJzW</t>
  </si>
  <si>
    <t>Fondo Nacional de Inversion Publica y Desarrollo FONACIDE" correspondiente al 2do semestre 2021.-</t>
  </si>
  <si>
    <t>Evaluacion de la Administracion de los Recursos establecidos en la Ley N° 6524/2020"Noviembre-Diciembre/2021</t>
  </si>
  <si>
    <t>Evaluacion de la Administracion de los Recursos establecidos en la Ley N° 6524/2020"Enero-Febrero/2022</t>
  </si>
  <si>
    <t>DAI N° 01/2022</t>
  </si>
  <si>
    <t>Informe de Verificación de Cumplimiento de la Resolución AGPE Nº 84/2019</t>
  </si>
  <si>
    <t>DAI N° 03/2022</t>
  </si>
  <si>
    <t>Evaluacion del Sistema de Control Interno MECIP: 2015 de la Secretaria de Emergencia Nacional/2021.-</t>
  </si>
  <si>
    <t>Anexos II y III. Cumplimiento de las Recomendaciones 2° Semestre 2021.-</t>
  </si>
  <si>
    <t>Avance de Planes de Mejoramiento Correspondiente al 4° Trimestre del año 2021</t>
  </si>
  <si>
    <t>DAI Nº 4/22</t>
  </si>
  <si>
    <t>Nivel 100 Servicios Personales</t>
  </si>
  <si>
    <t>https://drive.sen.gov.py/index.php/s/WNpcwKpSZPwTcW4</t>
  </si>
  <si>
    <t>DAI Nº 5/22</t>
  </si>
  <si>
    <t>Nivel 200 "Servicios no Personales, 232-viaticos y 244 Mantemiento y Reparación menores.</t>
  </si>
  <si>
    <t>https://drive.sen.gov.py/index.php/s/o7fG2RkPGHe4ETk</t>
  </si>
  <si>
    <t>DAI Nº 6/22</t>
  </si>
  <si>
    <t>Informe de Rendición de Cuentas - Caja chica</t>
  </si>
  <si>
    <t>https://drive.sen.gov.py/index.php/s/tSYR5AJXsqjr5iW</t>
  </si>
  <si>
    <t>DAI Nº 7/22</t>
  </si>
  <si>
    <t>Informe Nivel 300</t>
  </si>
  <si>
    <t>https://drive.sen.gov.py/index.php/s/ta8bbGqMSBxrDaP?path=%2F</t>
  </si>
  <si>
    <t>DAI Nº 8/22</t>
  </si>
  <si>
    <t>Informe Caja Chica</t>
  </si>
  <si>
    <t>https://drive.sen.gov.py/index.php/s/iKJC9nzxXoYE2eY</t>
  </si>
  <si>
    <t>Avance de Planes de Mejoramiento - 1er. Semestre 2022.</t>
  </si>
  <si>
    <t>Cumplimiento Planes de Mejoramiento - 1er. Semestre 2022.</t>
  </si>
  <si>
    <t>DAI N° 02/22</t>
  </si>
  <si>
    <t>174.273  familias asistidas en el Año 2022.</t>
  </si>
  <si>
    <t>174.273  familias asistidas en el Año 2022</t>
  </si>
  <si>
    <t xml:space="preserve">594 personas en situación de calle atendias en el marco del Operativo Invierno, en el Año 2022 </t>
  </si>
  <si>
    <t>CAPACITACIÓN: En 2022 la SEN organizó y participó de 76 actividades de capacitación en temas de gestión y reducción de riesgos de desastres y en temas orientados al aumento de la calidad de la gestión institucional, tanto externas como internas, llegando a más de 3.848 personas de 12 departamentos y 40 ciudades del país. Otras capacitaciones destacadas son el Diplomado Regional en Gestión Inclusiva del Riesgo de Desastres (GIRD), implementado por COOPI Cooperazione Internationale en consorcio con Humanity &amp; Inclusion y con el apoyo de USAID/BHA y la Secretaría de Emergencia Nacional (SEN). Esta capacitación fue parte de un proyecto regional con la importante financiación de USAID en el contexto de una iniciativa regional, y a nivel nacional, tuvo el enfoque de aumento de capacidades locales en la protección y la resiliencia de los grupos de mayor riesgo. En el marco del proyecto “Asunción Ciudad Verde de las Américas – Vías a la Sustentabilidad” se llevó a cabo un Curso avanzado (en modalidad híbrida) a nivel municipal y de instituciones aliadas con la coordinación académica de la Facultad Politécnica (FP) de la Universidad Nacional de Asunción (UNA). El Curso se enfocó en el análisis de conceptos generales sobre Gestión y Reducción de Riesgos de Desastres, su vinculación con Cambio Climático y Ordenamiento Territorial, el marco normativo internacional y nacional, y su validación en el contexto local conforme al marco de roles y responsabilidades institucionales como gobiernos locales y organizaciones gubernamentales. La certificación otorgada fue validada por la Facultad Politécnica de la Universidad Nacional de Asunción (UNA) y la Secretaria de Emergencia Nacional (SEN).
ASISTENCIAS: En el contexto de asistencias a familias y personas afectadas por eventos que generan daños y pérdidas, la SEN distribuyó más de  46.000.000 litros de agua segura a comunidades indígenas y rurales afectadas por la sequía principalmente de los departamentos de la Región Occidental del país. Debido al impacto de la prolongada sequía en la producción y medios de vida de familias campesinas y sectores sociales vulnerables, el Gobierno Nacional (Ministerio del Interior, Ministerio de Agricultura y Ganadería y Secretaría de Emergencia Nacional) y las Organizaciones firmaron un acuerdo para la ayuda alimentaria de dichas familias. En el marco del acuerdo de cooperación entre la Itaipú Binacional, la Secretaría de Emergencia Nacional (SEN) y la Organización de Mujeres Emprendedoras, la SEN asistió a familias de dicha organización en la Ciudad de Itauguá en el Departamento Central.  La SEN cumple con las medidas de protección emanadas de la Corte Interamericana de Derechos humanos, CIDH, con la entrega de alimentos a las comunidades indígenas Sawhoyamaxa, Yakye Axa, Xamok Kasek, Y´akaMarangatu y Kelyenmagategma al igual que a la comunidad Payseyamexyempa´a (Colonia 96) con amparo judicial.
COORDINACIÓN INTERINSTITUCIONAL: la coordinación y articulación interinstitucional  es un componente importante de las acciones desarrolladas con la SEN, por mencionar algunas reuniones de intercambio y planificación con: -el Ministerio de Agricultura y Ganadería (MAG), Instituto Nacional de Alimentación y Nutrición (INAN), y representantes del Ministerio de Hacienda – Subsecretaría de Estado Tributación, con el objetivo de fortalecer la coordinación interinstitucional, a efectos de impulsar los productos de la agricultura familiar campesina como proveedora de las compras públicas; -con la Comisión Nacional Demarcadora de Límites del Paraguay, dependiente del Ministerio de Relaciones Exteriores (MRE) para, a fin de solicitar a la Comisión la articulación a nivel gubernamental para la preparación en el marco de los incendios forestales considerando los antecedentes de incendio transfronterizo con Bolivia. Asimismo, se realizaron reuniones con agencias de cooperación y socios humanitarios con el fin coordinar trabajos en diversas áreas de interés en Gestión y Reducción de Riesgos de Desastres: Cruz Roja Paraguaya, Banco Mundial, Fondo de Población de las Naciones Unidas, entre otros.                      FIRMA DE MOU Y CONVENIOS DE COOPERACIÓN: Para afianzar y establecer vínculos de trabajo en el marco de la Gestión y Reducción de Riesgos de Desastres la Secretaría de Emergencia Nacional y el Fondo de las Naciones Unidas para la Infancia (UNICEF) firmaron un memorándum de entendimiento además de los Convenios de Cooperación con la organización Plan Internacional y la Asociación Rural del Paraguay.                                                                                                                                                                                                                                                                                                                                                                                                                                       CAMPAÑAS DE PREVENCIÓN Y SENSIBILIZACIÓN:Se realizaron campañas de prevención y sensibilización, difundidas en medios masivos, página web y redes sociales dirigidas a la ciudadanía sobre: tormentas severas, bajas temperaturas, prevención y eliminación de criaderos de mosquitos transmisores del dengue, y exposición a altas temperaturas. Destaca la campaña de prevención de incendios forestales “No enciendas una tragedia” que desarrolló una importante articulación interinstitucional tanto del sector público como del privado y sociedad civil, esta campaña fue declarada de interés educativo por el MEC, y en este contexto, llega a todos los centros educativos del sector público.  Además, la SEN participó en la campaña “Junio Verde”, en la cual reitera el compromiso institucional de generar conciencia e impulsar acciones concretas, como campañas comunicacionales o espacios de debate a favor del cuidado del medio ambiente.                                                                                                                                     EVENTOS INTERNACIONALES: Intercambio Interinstitucional de Expertos sobre Respuesta Integral a Desastres, con el apoyo de la Oficina de Cooperación de Defensa de la Embajada de los Estados Unidos de América, y la participación de miembros de la Fuerza de Respuesta Nacional y el Equipo de Apoyo Civil en la sede de la SEN. La MAI se reunió con autoridades de la Agencia Espacial del Paraguay, y representantes de las Naciones Unidas sobre ONU-SPIDER, plataforma de las Naciones Unidas que facilita el uso de información obtenida en el espacio para la gestión de desastres y respuestas de emergencia. Participación en la Reunión de Ministros y Altas Autoridades de Gestión Integral de Riesgos de Desastres (RMAGIR), el encuentro se llevó a cabo en Montevideo, Uruguay, bajo la Presidencia Pro Témpore de dicho país, en dicha reunión se realizó el análisis de la definición de prioridades en el bloque regional y en el estudio de políticas subregionales en materia de gestión integral de riesgos de desastres.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</si>
</sst>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_ * #,##0_ ;_ * \-#,##0_ ;_ * &quot;-&quot;_ ;_ @_ "/>
    <numFmt numFmtId="166" formatCode="#,##0;[Red]#,##0"/>
    <numFmt numFmtId="167" formatCode="_ * #,##0_ ;_ * \-#,##0_ ;_ * &quot;-&quot;??_ ;_ @_ "/>
    <numFmt numFmtId="168" formatCode="_(* #,##0_);_(* \(#,##0\);_(* &quot;-&quot;??_);_(@_)"/>
  </numFmts>
  <fonts count="5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b/>
      <sz val="8"/>
      <color theme="1"/>
      <name val="Calibri"/>
      <family val="2"/>
    </font>
    <font>
      <sz val="18"/>
      <name val="Calibri"/>
      <family val="2"/>
    </font>
    <font>
      <b/>
      <u/>
      <sz val="14"/>
      <name val="Calibri"/>
      <family val="2"/>
    </font>
    <font>
      <b/>
      <u/>
      <sz val="13"/>
      <name val="Calibri"/>
      <family val="2"/>
      <scheme val="minor"/>
    </font>
    <font>
      <b/>
      <u/>
      <sz val="14"/>
      <name val="Calibri"/>
      <family val="2"/>
      <scheme val="minor"/>
    </font>
    <font>
      <sz val="12"/>
      <name val="Calibri"/>
      <family val="2"/>
      <scheme val="minor"/>
    </font>
    <font>
      <b/>
      <sz val="14"/>
      <name val="Calibri"/>
      <family val="2"/>
      <scheme val="minor"/>
    </font>
    <font>
      <b/>
      <sz val="14"/>
      <name val="Calibri"/>
      <family val="2"/>
    </font>
    <font>
      <u/>
      <sz val="11"/>
      <color theme="10"/>
      <name val="Calibri"/>
      <family val="2"/>
      <scheme val="minor"/>
    </font>
    <font>
      <sz val="11"/>
      <color theme="1"/>
      <name val="Calibri"/>
      <family val="2"/>
      <scheme val="minor"/>
    </font>
    <font>
      <sz val="10"/>
      <color theme="1"/>
      <name val="Calibri"/>
      <family val="2"/>
      <scheme val="minor"/>
    </font>
    <font>
      <b/>
      <sz val="11"/>
      <color theme="1"/>
      <name val="Calibri"/>
      <family val="2"/>
    </font>
    <font>
      <b/>
      <sz val="9"/>
      <color theme="1"/>
      <name val="Calibri"/>
      <family val="2"/>
    </font>
    <font>
      <b/>
      <sz val="9"/>
      <color theme="1"/>
      <name val="Calibri"/>
      <family val="2"/>
      <scheme val="minor"/>
    </font>
    <font>
      <sz val="9"/>
      <color rgb="FF0000FF"/>
      <name val="Calibri"/>
      <family val="2"/>
      <scheme val="minor"/>
    </font>
    <font>
      <b/>
      <sz val="9"/>
      <name val="Calibri"/>
      <family val="2"/>
      <scheme val="minor"/>
    </font>
    <font>
      <sz val="10"/>
      <color rgb="FF0000FF"/>
      <name val="Calibri"/>
      <family val="2"/>
      <scheme val="minor"/>
    </font>
    <font>
      <u/>
      <sz val="10"/>
      <color rgb="FF0000FF"/>
      <name val="Calibri"/>
      <family val="2"/>
      <scheme val="minor"/>
    </font>
    <font>
      <u/>
      <sz val="11"/>
      <color rgb="FF0000FF"/>
      <name val="Calibri"/>
      <family val="2"/>
      <scheme val="minor"/>
    </font>
    <font>
      <sz val="12"/>
      <color rgb="FF0000FF"/>
      <name val="Calibri"/>
      <family val="2"/>
      <scheme val="minor"/>
    </font>
    <font>
      <b/>
      <sz val="12"/>
      <color rgb="FF0000FF"/>
      <name val="Calibri"/>
      <family val="2"/>
    </font>
    <font>
      <sz val="10"/>
      <color rgb="FF0000FF"/>
      <name val="Arial"/>
      <family val="2"/>
    </font>
    <font>
      <b/>
      <sz val="12"/>
      <color rgb="FF0000FF"/>
      <name val="Calibri"/>
      <family val="2"/>
      <scheme val="minor"/>
    </font>
    <font>
      <sz val="11"/>
      <color theme="1"/>
      <name val="Calibri"/>
      <charset val="134"/>
      <scheme val="minor"/>
    </font>
    <font>
      <sz val="11"/>
      <color rgb="FF333333"/>
      <name val="Calibri"/>
      <family val="2"/>
      <scheme val="minor"/>
    </font>
    <font>
      <sz val="10"/>
      <name val="Calibri"/>
      <family val="2"/>
      <scheme val="minor"/>
    </font>
    <font>
      <b/>
      <sz val="10"/>
      <color theme="1"/>
      <name val="Calibri"/>
      <family val="2"/>
      <scheme val="minor"/>
    </font>
    <font>
      <u/>
      <sz val="14"/>
      <color rgb="FF0000FF"/>
      <name val="Calibri"/>
      <family val="2"/>
      <scheme val="minor"/>
    </font>
    <font>
      <b/>
      <sz val="13"/>
      <name val="Calibri"/>
      <family val="2"/>
      <scheme val="minor"/>
    </font>
    <font>
      <sz val="12"/>
      <color rgb="FF0000FF"/>
      <name val="Calibri"/>
      <family val="2"/>
    </font>
    <font>
      <b/>
      <sz val="13"/>
      <color theme="1"/>
      <name val="Calibri"/>
      <family val="2"/>
      <scheme val="minor"/>
    </font>
    <font>
      <b/>
      <sz val="13"/>
      <name val="Calibri"/>
      <family val="2"/>
    </font>
  </fonts>
  <fills count="6">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indexed="9"/>
        <bgColor indexed="64"/>
      </patternFill>
    </fill>
    <fill>
      <patternFill patternType="solid">
        <fgColor theme="5" tint="0.5999938962981048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8">
    <xf numFmtId="0" fontId="0" fillId="0" borderId="0">
      <alignment vertical="center"/>
    </xf>
    <xf numFmtId="0" fontId="28" fillId="0" borderId="0" applyNumberFormat="0" applyFill="0" applyBorder="0" applyAlignment="0" applyProtection="0">
      <alignment vertical="center"/>
    </xf>
    <xf numFmtId="164" fontId="29" fillId="0" borderId="0" applyFont="0" applyFill="0" applyBorder="0" applyAlignment="0" applyProtection="0"/>
    <xf numFmtId="165" fontId="4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28" fillId="0" borderId="0" applyNumberFormat="0" applyFill="0" applyBorder="0" applyAlignment="0" applyProtection="0"/>
  </cellStyleXfs>
  <cellXfs count="443">
    <xf numFmtId="0" fontId="0" fillId="0" borderId="0" xfId="0">
      <alignment vertical="center"/>
    </xf>
    <xf numFmtId="0" fontId="5" fillId="0" borderId="0" xfId="0" applyFont="1">
      <alignment vertical="center"/>
    </xf>
    <xf numFmtId="0" fontId="0" fillId="0" borderId="0" xfId="0" applyFill="1">
      <alignment vertical="center"/>
    </xf>
    <xf numFmtId="0" fontId="12" fillId="0" borderId="0" xfId="0" applyFont="1">
      <alignment vertical="center"/>
    </xf>
    <xf numFmtId="0" fontId="12" fillId="0" borderId="0" xfId="0" applyFont="1" applyBorder="1">
      <alignment vertical="center"/>
    </xf>
    <xf numFmtId="0" fontId="12" fillId="0" borderId="0" xfId="0" applyFont="1" applyFill="1">
      <alignment vertical="center"/>
    </xf>
    <xf numFmtId="0" fontId="15" fillId="0" borderId="0" xfId="0" applyFont="1">
      <alignment vertical="center"/>
    </xf>
    <xf numFmtId="0" fontId="12" fillId="0" borderId="0" xfId="0" applyFont="1" applyAlignment="1">
      <alignment horizontal="center" vertical="center"/>
    </xf>
    <xf numFmtId="0" fontId="13" fillId="3" borderId="0" xfId="0" applyFont="1" applyFill="1" applyBorder="1" applyAlignment="1">
      <alignment horizontal="center" vertical="center"/>
    </xf>
    <xf numFmtId="0" fontId="12" fillId="3" borderId="0" xfId="0" applyFont="1" applyFill="1">
      <alignment vertical="center"/>
    </xf>
    <xf numFmtId="0" fontId="0" fillId="3" borderId="0" xfId="0" applyFill="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3" borderId="4" xfId="0" applyFont="1" applyFill="1" applyBorder="1" applyAlignment="1">
      <alignment horizontal="center" vertical="center"/>
    </xf>
    <xf numFmtId="0" fontId="15" fillId="0" borderId="0" xfId="0" applyFont="1" applyFill="1" applyBorder="1">
      <alignment vertical="center"/>
    </xf>
    <xf numFmtId="0" fontId="13" fillId="0" borderId="0" xfId="0" applyFont="1" applyFill="1" applyBorder="1" applyAlignment="1">
      <alignment horizontal="center" vertical="center"/>
    </xf>
    <xf numFmtId="0" fontId="0" fillId="3" borderId="0" xfId="0" applyFill="1" applyBorder="1">
      <alignment vertical="center"/>
    </xf>
    <xf numFmtId="0" fontId="12" fillId="3" borderId="0" xfId="0" applyFont="1" applyFill="1" applyBorder="1" applyAlignment="1">
      <alignment horizontal="center" vertical="center"/>
    </xf>
    <xf numFmtId="0" fontId="8" fillId="0" borderId="8" xfId="0" applyFont="1" applyFill="1" applyBorder="1">
      <alignment vertical="center"/>
    </xf>
    <xf numFmtId="0" fontId="7" fillId="0" borderId="12" xfId="0" applyFont="1" applyFill="1" applyBorder="1">
      <alignment vertical="center"/>
    </xf>
    <xf numFmtId="0" fontId="12" fillId="0" borderId="12" xfId="0" applyFont="1" applyFill="1" applyBorder="1">
      <alignment vertical="center"/>
    </xf>
    <xf numFmtId="0" fontId="12" fillId="0" borderId="9" xfId="0" applyFont="1" applyFill="1" applyBorder="1">
      <alignment vertical="center"/>
    </xf>
    <xf numFmtId="0" fontId="8" fillId="0" borderId="11" xfId="0" applyFont="1" applyFill="1" applyBorder="1">
      <alignment vertical="center"/>
    </xf>
    <xf numFmtId="0" fontId="7" fillId="0" borderId="4" xfId="0" applyFont="1" applyFill="1" applyBorder="1">
      <alignment vertical="center"/>
    </xf>
    <xf numFmtId="0" fontId="12" fillId="0" borderId="4" xfId="0" applyFont="1" applyFill="1" applyBorder="1">
      <alignment vertical="center"/>
    </xf>
    <xf numFmtId="0" fontId="12" fillId="0" borderId="5" xfId="0" applyFont="1" applyFill="1" applyBorder="1">
      <alignment vertical="center"/>
    </xf>
    <xf numFmtId="0" fontId="15"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lignment vertical="center"/>
    </xf>
    <xf numFmtId="0" fontId="15" fillId="0" borderId="1" xfId="0" applyFont="1" applyFill="1" applyBorder="1">
      <alignment vertical="center"/>
    </xf>
    <xf numFmtId="0" fontId="12" fillId="0" borderId="1" xfId="0" applyFont="1" applyFill="1" applyBorder="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0"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4" fillId="0" borderId="13" xfId="0" applyFont="1" applyFill="1" applyBorder="1" applyAlignment="1">
      <alignment horizontal="center"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xf>
    <xf numFmtId="0" fontId="34" fillId="0" borderId="1" xfId="0" applyFont="1" applyBorder="1" applyAlignment="1">
      <alignment horizontal="left" vertical="center" wrapText="1"/>
    </xf>
    <xf numFmtId="0" fontId="34" fillId="0" borderId="1" xfId="1" applyFont="1" applyBorder="1" applyAlignment="1">
      <alignment horizontal="left" vertical="center" wrapText="1"/>
    </xf>
    <xf numFmtId="0" fontId="35" fillId="0" borderId="1" xfId="1" applyFont="1" applyBorder="1" applyAlignment="1">
      <alignment horizontal="left" vertical="center"/>
    </xf>
    <xf numFmtId="0" fontId="4" fillId="0" borderId="0" xfId="0" applyFont="1">
      <alignment vertical="center"/>
    </xf>
    <xf numFmtId="0" fontId="36" fillId="0" borderId="1" xfId="0" applyFont="1" applyFill="1" applyBorder="1" applyAlignment="1">
      <alignment vertical="center" wrapText="1"/>
    </xf>
    <xf numFmtId="0" fontId="12" fillId="0" borderId="0" xfId="0" applyFont="1" applyFill="1" applyBorder="1" applyAlignment="1">
      <alignment horizontal="center" vertical="center"/>
    </xf>
    <xf numFmtId="0" fontId="12" fillId="0" borderId="6" xfId="0" applyFont="1" applyFill="1" applyBorder="1" applyAlignment="1">
      <alignment vertical="center"/>
    </xf>
    <xf numFmtId="0" fontId="12" fillId="0" borderId="1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44" fillId="3" borderId="1" xfId="0" applyFont="1" applyFill="1" applyBorder="1" applyAlignment="1">
      <alignment horizontal="center" vertical="top" wrapText="1"/>
    </xf>
    <xf numFmtId="14" fontId="12" fillId="0" borderId="1" xfId="0" applyNumberFormat="1" applyFont="1" applyFill="1" applyBorder="1" applyAlignment="1">
      <alignment horizontal="left" vertical="center"/>
    </xf>
    <xf numFmtId="0" fontId="14" fillId="0" borderId="1" xfId="0" quotePrefix="1" applyFont="1" applyFill="1" applyBorder="1" applyAlignment="1">
      <alignment horizontal="left" vertical="center" wrapText="1"/>
    </xf>
    <xf numFmtId="0" fontId="13" fillId="0" borderId="1" xfId="0" quotePrefix="1" applyFont="1" applyFill="1" applyBorder="1" applyAlignment="1">
      <alignment horizontal="left" vertical="center"/>
    </xf>
    <xf numFmtId="0" fontId="15" fillId="0" borderId="1" xfId="0" quotePrefix="1" applyFont="1" applyFill="1" applyBorder="1" applyAlignment="1">
      <alignment horizontal="center" vertical="center" wrapText="1"/>
    </xf>
    <xf numFmtId="0" fontId="45" fillId="0" borderId="1" xfId="0" applyFont="1" applyBorder="1" applyAlignment="1">
      <alignment horizontal="center"/>
    </xf>
    <xf numFmtId="0" fontId="45" fillId="3" borderId="1" xfId="0" applyFont="1" applyFill="1" applyBorder="1" applyAlignment="1">
      <alignment horizontal="center"/>
    </xf>
    <xf numFmtId="0" fontId="45" fillId="4" borderId="1" xfId="0" applyFont="1" applyFill="1" applyBorder="1" applyAlignment="1">
      <alignment horizontal="center"/>
    </xf>
    <xf numFmtId="0" fontId="45" fillId="4" borderId="1" xfId="0" applyFont="1" applyFill="1" applyBorder="1" applyAlignment="1">
      <alignment horizontal="left" vertical="center" wrapText="1"/>
    </xf>
    <xf numFmtId="0" fontId="45" fillId="4" borderId="1" xfId="0" applyFont="1" applyFill="1" applyBorder="1" applyAlignment="1">
      <alignment horizontal="left" wrapText="1"/>
    </xf>
    <xf numFmtId="165" fontId="30" fillId="0" borderId="1" xfId="3" applyFont="1" applyFill="1" applyBorder="1" applyAlignment="1">
      <alignment vertical="center"/>
    </xf>
    <xf numFmtId="165" fontId="30" fillId="0" borderId="1" xfId="3" applyFont="1" applyBorder="1" applyAlignment="1">
      <alignment vertical="center"/>
    </xf>
    <xf numFmtId="167" fontId="30" fillId="4" borderId="1" xfId="2" applyNumberFormat="1" applyFont="1" applyFill="1" applyBorder="1" applyAlignment="1">
      <alignment vertical="center"/>
    </xf>
    <xf numFmtId="168" fontId="30" fillId="0" borderId="1" xfId="2" applyNumberFormat="1" applyFont="1" applyFill="1" applyBorder="1" applyAlignment="1">
      <alignment vertical="center"/>
    </xf>
    <xf numFmtId="3" fontId="0" fillId="0" borderId="1" xfId="0" applyNumberFormat="1" applyBorder="1" applyAlignment="1"/>
    <xf numFmtId="0" fontId="0" fillId="0" borderId="1" xfId="0" applyBorder="1" applyAlignment="1"/>
    <xf numFmtId="0" fontId="12" fillId="0" borderId="12"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3"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2" fillId="3" borderId="0" xfId="0" applyFont="1" applyFill="1" applyAlignment="1">
      <alignment vertical="center" wrapText="1"/>
    </xf>
    <xf numFmtId="0" fontId="13" fillId="3" borderId="0" xfId="0" applyFont="1" applyFill="1" applyBorder="1" applyAlignment="1">
      <alignment horizontal="center" vertical="center" wrapText="1"/>
    </xf>
    <xf numFmtId="0" fontId="12" fillId="0" borderId="0" xfId="0" applyFont="1" applyAlignment="1">
      <alignment vertical="center" wrapText="1"/>
    </xf>
    <xf numFmtId="0" fontId="13" fillId="0" borderId="0" xfId="0" applyFont="1" applyFill="1" applyBorder="1" applyAlignment="1">
      <alignment horizontal="center" vertical="center" wrapText="1"/>
    </xf>
    <xf numFmtId="0" fontId="0" fillId="0" borderId="1" xfId="0" applyBorder="1" applyAlignment="1">
      <alignment wrapText="1"/>
    </xf>
    <xf numFmtId="0" fontId="12" fillId="0" borderId="0" xfId="0" applyFont="1" applyBorder="1" applyAlignment="1">
      <alignment vertical="center" wrapText="1"/>
    </xf>
    <xf numFmtId="0" fontId="12" fillId="0" borderId="0" xfId="0" applyFont="1" applyFill="1" applyAlignment="1">
      <alignment vertical="center" wrapText="1"/>
    </xf>
    <xf numFmtId="0" fontId="0" fillId="0" borderId="0" xfId="0" applyAlignment="1">
      <alignment vertical="center" wrapText="1"/>
    </xf>
    <xf numFmtId="0" fontId="14" fillId="0" borderId="1" xfId="0" applyFont="1" applyFill="1" applyBorder="1" applyAlignment="1">
      <alignment horizontal="center" vertical="center"/>
    </xf>
    <xf numFmtId="17" fontId="15" fillId="0" borderId="1" xfId="0" quotePrefix="1" applyNumberFormat="1" applyFont="1" applyFill="1" applyBorder="1" applyAlignment="1">
      <alignment horizontal="center" vertical="center" wrapText="1"/>
    </xf>
    <xf numFmtId="17" fontId="15" fillId="0" borderId="1" xfId="0" quotePrefix="1" applyNumberFormat="1" applyFont="1" applyFill="1" applyBorder="1">
      <alignment vertical="center"/>
    </xf>
    <xf numFmtId="0" fontId="15" fillId="0" borderId="1" xfId="0" quotePrefix="1" applyFont="1" applyFill="1" applyBorder="1">
      <alignment vertical="center"/>
    </xf>
    <xf numFmtId="3" fontId="15" fillId="0" borderId="1" xfId="0" applyNumberFormat="1" applyFont="1" applyFill="1" applyBorder="1" applyAlignment="1">
      <alignment horizontal="center" vertical="center" wrapText="1"/>
    </xf>
    <xf numFmtId="14" fontId="12" fillId="0" borderId="14"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68" fontId="0" fillId="0" borderId="1" xfId="2" applyNumberFormat="1" applyFont="1" applyBorder="1" applyAlignment="1"/>
    <xf numFmtId="168" fontId="0" fillId="0" borderId="2" xfId="2" applyNumberFormat="1" applyFont="1" applyBorder="1" applyAlignment="1"/>
    <xf numFmtId="168" fontId="0" fillId="0" borderId="1" xfId="2" applyNumberFormat="1" applyFont="1" applyBorder="1" applyAlignment="1">
      <alignment vertical="center"/>
    </xf>
    <xf numFmtId="0" fontId="0" fillId="0" borderId="1" xfId="0" applyBorder="1" applyAlignment="1">
      <alignment horizontal="center"/>
    </xf>
    <xf numFmtId="0" fontId="0" fillId="0" borderId="1" xfId="0" applyBorder="1" applyAlignment="1">
      <alignment horizontal="center" vertical="center"/>
    </xf>
    <xf numFmtId="167" fontId="45" fillId="0" borderId="1" xfId="2" applyNumberFormat="1" applyFont="1" applyFill="1" applyBorder="1" applyAlignment="1">
      <alignment vertical="center"/>
    </xf>
    <xf numFmtId="167" fontId="30" fillId="0" borderId="1" xfId="2" applyNumberFormat="1" applyFont="1" applyFill="1" applyBorder="1" applyAlignment="1">
      <alignment vertical="center"/>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0" fontId="12" fillId="3" borderId="0" xfId="0" applyFont="1" applyFill="1" applyAlignment="1">
      <alignment horizontal="center" vertical="center"/>
    </xf>
    <xf numFmtId="0" fontId="12" fillId="0" borderId="0" xfId="0" applyFont="1" applyBorder="1" applyAlignment="1">
      <alignment horizontal="center" vertical="center"/>
    </xf>
    <xf numFmtId="0" fontId="12" fillId="0" borderId="0" xfId="0" applyFont="1" applyFill="1" applyAlignment="1">
      <alignment horizontal="center" vertical="center"/>
    </xf>
    <xf numFmtId="0" fontId="0" fillId="0" borderId="0" xfId="0" applyAlignment="1">
      <alignment horizontal="center" vertical="center"/>
    </xf>
    <xf numFmtId="168" fontId="0" fillId="0" borderId="1" xfId="2" applyNumberFormat="1" applyFont="1" applyBorder="1"/>
    <xf numFmtId="0" fontId="38" fillId="0" borderId="1" xfId="1" applyFont="1" applyFill="1" applyBorder="1" applyAlignment="1">
      <alignment horizontal="center" vertical="center"/>
    </xf>
    <xf numFmtId="0" fontId="0" fillId="0" borderId="1" xfId="0" applyBorder="1" applyAlignment="1">
      <alignment horizontal="left" wrapText="1"/>
    </xf>
    <xf numFmtId="0" fontId="13" fillId="0" borderId="1"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2" borderId="1" xfId="0" applyFont="1" applyFill="1" applyBorder="1" applyAlignment="1">
      <alignment horizontal="center" vertical="top" wrapText="1"/>
    </xf>
    <xf numFmtId="0" fontId="13" fillId="2" borderId="13" xfId="0" applyFont="1" applyFill="1" applyBorder="1" applyAlignment="1">
      <alignment horizontal="center" vertical="center"/>
    </xf>
    <xf numFmtId="0" fontId="13" fillId="2" borderId="13" xfId="0" applyFont="1" applyFill="1" applyBorder="1" applyAlignment="1">
      <alignment horizontal="center" vertical="center" wrapText="1"/>
    </xf>
    <xf numFmtId="167" fontId="46" fillId="2" borderId="1" xfId="2"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25" fillId="3" borderId="1" xfId="0" applyFont="1" applyFill="1" applyBorder="1" applyAlignment="1">
      <alignment vertical="center" wrapText="1"/>
    </xf>
    <xf numFmtId="9" fontId="25" fillId="3" borderId="1" xfId="0" applyNumberFormat="1" applyFont="1" applyFill="1" applyBorder="1" applyAlignment="1">
      <alignment horizontal="center" vertical="center"/>
    </xf>
    <xf numFmtId="0" fontId="25" fillId="3"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68" fontId="0" fillId="0" borderId="3" xfId="2" applyNumberFormat="1" applyFont="1" applyBorder="1" applyAlignment="1"/>
    <xf numFmtId="0" fontId="0" fillId="0" borderId="1" xfId="0" applyBorder="1" applyAlignment="1">
      <alignment horizontal="left"/>
    </xf>
    <xf numFmtId="168" fontId="0" fillId="0" borderId="1" xfId="2" applyNumberFormat="1" applyFont="1" applyBorder="1" applyAlignment="1">
      <alignment horizontal="center"/>
    </xf>
    <xf numFmtId="3" fontId="30" fillId="0" borderId="1" xfId="0" applyNumberFormat="1" applyFont="1" applyBorder="1">
      <alignment vertical="center"/>
    </xf>
    <xf numFmtId="0" fontId="0" fillId="0" borderId="1" xfId="0" applyBorder="1">
      <alignment vertical="center"/>
    </xf>
    <xf numFmtId="9" fontId="25" fillId="3" borderId="1" xfId="6" applyNumberFormat="1" applyFont="1" applyFill="1" applyBorder="1" applyAlignment="1">
      <alignment horizontal="center" vertical="center"/>
    </xf>
    <xf numFmtId="0" fontId="45" fillId="0" borderId="1" xfId="0" applyFont="1" applyBorder="1" applyAlignment="1">
      <alignment horizontal="left" wrapText="1"/>
    </xf>
    <xf numFmtId="0" fontId="45" fillId="0" borderId="1" xfId="0" applyFont="1" applyBorder="1" applyAlignment="1">
      <alignment horizontal="center" wrapText="1"/>
    </xf>
    <xf numFmtId="0" fontId="30" fillId="0" borderId="1" xfId="0" applyFont="1" applyBorder="1" applyAlignment="1">
      <alignment horizontal="center"/>
    </xf>
    <xf numFmtId="166" fontId="45" fillId="0" borderId="1" xfId="0" applyNumberFormat="1" applyFont="1" applyBorder="1">
      <alignment vertical="center"/>
    </xf>
    <xf numFmtId="166" fontId="45" fillId="3" borderId="1" xfId="0" applyNumberFormat="1" applyFont="1" applyFill="1" applyBorder="1">
      <alignment vertical="center"/>
    </xf>
    <xf numFmtId="166" fontId="30" fillId="0" borderId="1" xfId="0" applyNumberFormat="1" applyFont="1" applyBorder="1">
      <alignment vertical="center"/>
    </xf>
    <xf numFmtId="166" fontId="45" fillId="0" borderId="1" xfId="0" applyNumberFormat="1" applyFont="1" applyBorder="1" applyAlignment="1">
      <alignment horizontal="right" vertical="center" wrapText="1"/>
    </xf>
    <xf numFmtId="166" fontId="45" fillId="3" borderId="1" xfId="0" applyNumberFormat="1" applyFont="1" applyFill="1" applyBorder="1" applyAlignment="1">
      <alignment horizontal="right" vertical="center" wrapText="1"/>
    </xf>
    <xf numFmtId="167" fontId="30" fillId="3" borderId="1" xfId="2" applyNumberFormat="1" applyFont="1" applyFill="1" applyBorder="1" applyAlignment="1">
      <alignment vertical="center"/>
    </xf>
    <xf numFmtId="166" fontId="30" fillId="3" borderId="1" xfId="0" applyNumberFormat="1" applyFont="1" applyFill="1" applyBorder="1">
      <alignment vertical="center"/>
    </xf>
    <xf numFmtId="0" fontId="5" fillId="3" borderId="0" xfId="0" applyFont="1" applyFill="1" applyBorder="1" applyAlignment="1">
      <alignment horizontal="center" vertical="center"/>
    </xf>
    <xf numFmtId="167" fontId="46" fillId="3" borderId="0" xfId="2" applyNumberFormat="1" applyFont="1" applyFill="1" applyBorder="1" applyAlignment="1">
      <alignment horizontal="center" vertical="center" wrapText="1"/>
    </xf>
    <xf numFmtId="165" fontId="30" fillId="0" borderId="0" xfId="3" applyFont="1" applyBorder="1" applyAlignment="1">
      <alignment vertical="center"/>
    </xf>
    <xf numFmtId="0" fontId="0" fillId="0" borderId="6" xfId="0" applyBorder="1">
      <alignment vertical="center"/>
    </xf>
    <xf numFmtId="0" fontId="0" fillId="0" borderId="0" xfId="0" applyBorder="1">
      <alignment vertical="center"/>
    </xf>
    <xf numFmtId="0" fontId="0" fillId="3" borderId="6" xfId="0" applyFill="1" applyBorder="1">
      <alignment vertical="center"/>
    </xf>
    <xf numFmtId="166" fontId="41" fillId="0" borderId="10" xfId="0" applyNumberFormat="1" applyFont="1" applyFill="1" applyBorder="1" applyAlignment="1">
      <alignment horizontal="center" vertical="center" wrapText="1"/>
    </xf>
    <xf numFmtId="0" fontId="30" fillId="0" borderId="6" xfId="0" applyFont="1" applyBorder="1" applyAlignment="1">
      <alignment horizontal="center" vertical="center"/>
    </xf>
    <xf numFmtId="0" fontId="30" fillId="0" borderId="0" xfId="0" applyFont="1" applyBorder="1">
      <alignment vertical="center"/>
    </xf>
    <xf numFmtId="0" fontId="8" fillId="0" borderId="0" xfId="0" applyFont="1" applyBorder="1">
      <alignment vertical="center"/>
    </xf>
    <xf numFmtId="0" fontId="13" fillId="3" borderId="0" xfId="0" applyFont="1" applyFill="1" applyBorder="1" applyAlignment="1">
      <alignment horizontal="left" vertical="center"/>
    </xf>
    <xf numFmtId="0" fontId="0" fillId="0" borderId="15" xfId="0" applyBorder="1" applyAlignment="1">
      <alignment vertical="center"/>
    </xf>
    <xf numFmtId="0" fontId="30" fillId="0" borderId="1" xfId="0" applyFont="1" applyBorder="1" applyAlignment="1">
      <alignment horizontal="left" wrapText="1"/>
    </xf>
    <xf numFmtId="0" fontId="30" fillId="0" borderId="1" xfId="0" applyFont="1" applyBorder="1">
      <alignment vertical="center"/>
    </xf>
    <xf numFmtId="0" fontId="13" fillId="0" borderId="1"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38" fillId="0" borderId="13" xfId="1" applyFont="1" applyFill="1" applyBorder="1" applyAlignment="1">
      <alignment horizontal="center" vertical="center" wrapText="1"/>
    </xf>
    <xf numFmtId="0" fontId="15" fillId="0" borderId="13" xfId="0" quotePrefix="1" applyFont="1" applyFill="1"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wrapText="1"/>
    </xf>
    <xf numFmtId="0" fontId="48" fillId="2" borderId="11" xfId="0" applyFont="1" applyFill="1" applyBorder="1" applyAlignment="1">
      <alignment horizontal="center" vertical="center"/>
    </xf>
    <xf numFmtId="0" fontId="15" fillId="0" borderId="1"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17" fontId="15" fillId="0" borderId="1" xfId="0" quotePrefix="1" applyNumberFormat="1" applyFont="1" applyBorder="1">
      <alignment vertical="center"/>
    </xf>
    <xf numFmtId="0" fontId="15" fillId="0" borderId="1" xfId="0" quotePrefix="1" applyFont="1" applyBorder="1">
      <alignment vertical="center"/>
    </xf>
    <xf numFmtId="3" fontId="12" fillId="0" borderId="0" xfId="0" applyNumberFormat="1" applyFont="1">
      <alignment vertical="center"/>
    </xf>
    <xf numFmtId="0" fontId="38" fillId="0" borderId="2" xfId="1" applyFont="1" applyFill="1" applyBorder="1" applyAlignment="1">
      <alignment horizontal="center" vertical="center" wrapText="1"/>
    </xf>
    <xf numFmtId="0" fontId="49" fillId="0" borderId="7"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center" vertic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wrapText="1"/>
    </xf>
    <xf numFmtId="0" fontId="0" fillId="0" borderId="13" xfId="0" applyBorder="1" applyAlignment="1">
      <alignment horizontal="left" vertical="center" wrapText="1"/>
    </xf>
    <xf numFmtId="0" fontId="28" fillId="0" borderId="1" xfId="1" applyFill="1" applyBorder="1" applyAlignment="1">
      <alignment horizontal="center" vertical="center" wrapText="1"/>
    </xf>
    <xf numFmtId="9" fontId="14" fillId="0" borderId="2" xfId="0" applyNumberFormat="1"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38" fillId="0" borderId="1" xfId="1" applyFont="1" applyFill="1" applyBorder="1" applyAlignment="1">
      <alignment horizontal="center" vertical="center" wrapText="1"/>
    </xf>
    <xf numFmtId="0" fontId="40" fillId="0" borderId="1" xfId="0" applyFont="1" applyBorder="1" applyAlignment="1">
      <alignment horizontal="center" vertical="center" wrapText="1"/>
    </xf>
    <xf numFmtId="0" fontId="38" fillId="0" borderId="2" xfId="1" applyFont="1" applyBorder="1" applyAlignment="1">
      <alignment horizontal="center" vertical="center" wrapText="1"/>
    </xf>
    <xf numFmtId="0" fontId="40" fillId="0" borderId="7" xfId="0" applyFont="1" applyBorder="1" applyAlignment="1">
      <alignment horizontal="center" vertical="center" wrapText="1"/>
    </xf>
    <xf numFmtId="0" fontId="40" fillId="0" borderId="3" xfId="0" applyFont="1" applyBorder="1" applyAlignment="1">
      <alignment horizontal="center" vertical="center" wrapText="1"/>
    </xf>
    <xf numFmtId="0" fontId="37" fillId="0" borderId="14" xfId="1" applyFont="1" applyFill="1" applyBorder="1" applyAlignment="1">
      <alignment horizontal="center" vertical="center" wrapText="1"/>
    </xf>
    <xf numFmtId="0" fontId="37" fillId="0" borderId="15" xfId="1" applyFont="1" applyFill="1" applyBorder="1" applyAlignment="1">
      <alignment horizontal="center" vertical="center" wrapText="1"/>
    </xf>
    <xf numFmtId="0" fontId="37" fillId="0" borderId="13" xfId="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38" fillId="0" borderId="7" xfId="1" applyFont="1" applyFill="1" applyBorder="1" applyAlignment="1">
      <alignment horizontal="center" vertical="center" wrapText="1"/>
    </xf>
    <xf numFmtId="0" fontId="38" fillId="0" borderId="3" xfId="1"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9" fontId="14" fillId="0" borderId="3"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20" fillId="0" borderId="1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37" fillId="0" borderId="15"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38" fillId="0" borderId="14" xfId="1" applyFont="1" applyFill="1" applyBorder="1" applyAlignment="1">
      <alignment horizontal="center" vertical="center" wrapText="1"/>
    </xf>
    <xf numFmtId="0" fontId="38" fillId="0" borderId="15" xfId="1" applyFont="1" applyFill="1" applyBorder="1" applyAlignment="1">
      <alignment horizontal="center" vertical="center" wrapText="1"/>
    </xf>
    <xf numFmtId="0" fontId="38" fillId="0" borderId="13" xfId="1" applyFont="1" applyFill="1" applyBorder="1" applyAlignment="1">
      <alignment horizontal="center" vertical="center" wrapText="1"/>
    </xf>
    <xf numFmtId="0" fontId="15" fillId="0" borderId="14" xfId="0" quotePrefix="1" applyFont="1" applyFill="1" applyBorder="1" applyAlignment="1">
      <alignment horizontal="center" vertical="center" wrapText="1"/>
    </xf>
    <xf numFmtId="0" fontId="15" fillId="0" borderId="15" xfId="0" quotePrefix="1" applyFont="1" applyFill="1" applyBorder="1" applyAlignment="1">
      <alignment horizontal="center" vertical="center" wrapText="1"/>
    </xf>
    <xf numFmtId="0" fontId="15" fillId="0" borderId="13" xfId="0" quotePrefix="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2" borderId="1" xfId="0" applyFont="1" applyFill="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168" fontId="5" fillId="0" borderId="2" xfId="2" applyNumberFormat="1" applyFont="1" applyBorder="1" applyAlignment="1">
      <alignment horizontal="left"/>
    </xf>
    <xf numFmtId="168" fontId="5" fillId="0" borderId="7" xfId="2" applyNumberFormat="1" applyFont="1" applyBorder="1" applyAlignment="1">
      <alignment horizontal="left"/>
    </xf>
    <xf numFmtId="168" fontId="5" fillId="0" borderId="3" xfId="2" applyNumberFormat="1" applyFont="1" applyBorder="1" applyAlignment="1">
      <alignment horizontal="left"/>
    </xf>
    <xf numFmtId="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2" xfId="0" applyFont="1" applyFill="1" applyBorder="1" applyAlignment="1">
      <alignment horizontal="center"/>
    </xf>
    <xf numFmtId="0" fontId="8" fillId="0" borderId="7" xfId="0" applyFont="1" applyFill="1" applyBorder="1" applyAlignment="1">
      <alignment horizontal="center"/>
    </xf>
    <xf numFmtId="0" fontId="8" fillId="0" borderId="3" xfId="0" applyFont="1" applyFill="1" applyBorder="1" applyAlignment="1">
      <alignment horizontal="center"/>
    </xf>
    <xf numFmtId="0" fontId="38" fillId="0" borderId="8" xfId="1" applyFont="1" applyFill="1" applyBorder="1" applyAlignment="1">
      <alignment horizontal="center" vertical="center" wrapText="1"/>
    </xf>
    <xf numFmtId="0" fontId="38" fillId="0" borderId="9" xfId="1" applyFont="1" applyFill="1" applyBorder="1" applyAlignment="1">
      <alignment horizontal="center" vertical="center" wrapText="1"/>
    </xf>
    <xf numFmtId="0" fontId="17"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166" fontId="38" fillId="0" borderId="14" xfId="1"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21" fillId="0" borderId="0" xfId="0" applyFont="1" applyFill="1" applyAlignment="1">
      <alignment horizontal="center" vertical="center"/>
    </xf>
    <xf numFmtId="0" fontId="22" fillId="2" borderId="2"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3"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3" xfId="0" applyFont="1" applyFill="1" applyBorder="1" applyAlignment="1">
      <alignment horizontal="center" vertical="center"/>
    </xf>
    <xf numFmtId="0" fontId="7" fillId="0" borderId="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 xfId="0" applyFont="1" applyFill="1" applyBorder="1" applyAlignment="1">
      <alignment horizontal="center" vertical="center"/>
    </xf>
    <xf numFmtId="0" fontId="25" fillId="0" borderId="8"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4" fillId="2" borderId="1" xfId="0" applyFont="1" applyFill="1" applyBorder="1" applyAlignment="1">
      <alignment horizontal="center" vertical="top" wrapText="1"/>
    </xf>
    <xf numFmtId="0" fontId="13" fillId="2"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3" fillId="2" borderId="8"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9" xfId="0" applyFont="1" applyFill="1" applyBorder="1" applyAlignment="1">
      <alignment horizontal="center" vertical="center"/>
    </xf>
    <xf numFmtId="0" fontId="39" fillId="0" borderId="7"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3"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7" xfId="0" applyFont="1" applyFill="1" applyBorder="1" applyAlignment="1">
      <alignment horizontal="center" vertical="center"/>
    </xf>
    <xf numFmtId="0" fontId="18" fillId="2"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 xfId="0" applyFont="1" applyFill="1" applyBorder="1" applyAlignment="1">
      <alignment horizontal="left" vertical="center"/>
    </xf>
    <xf numFmtId="0" fontId="4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3" xfId="0" applyFont="1" applyFill="1" applyBorder="1" applyAlignment="1">
      <alignment horizontal="center" vertical="center"/>
    </xf>
    <xf numFmtId="0" fontId="18" fillId="2"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38" fillId="0" borderId="11" xfId="1" applyFont="1" applyFill="1" applyBorder="1" applyAlignment="1">
      <alignment horizontal="center" vertical="center" wrapText="1"/>
    </xf>
    <xf numFmtId="0" fontId="38" fillId="0" borderId="5" xfId="1" applyFont="1" applyFill="1" applyBorder="1" applyAlignment="1">
      <alignment horizontal="center" vertical="center" wrapText="1"/>
    </xf>
    <xf numFmtId="0" fontId="14" fillId="0" borderId="16" xfId="0" applyFont="1" applyFill="1" applyBorder="1" applyAlignment="1">
      <alignment horizontal="center" vertical="top"/>
    </xf>
    <xf numFmtId="0" fontId="14" fillId="0" borderId="17" xfId="0" applyFont="1" applyFill="1" applyBorder="1" applyAlignment="1">
      <alignment horizontal="center" vertical="top"/>
    </xf>
    <xf numFmtId="0" fontId="14" fillId="0" borderId="18" xfId="0" applyFont="1" applyFill="1" applyBorder="1" applyAlignment="1">
      <alignment horizontal="center" vertical="top"/>
    </xf>
    <xf numFmtId="0" fontId="14" fillId="0" borderId="19" xfId="0" applyFont="1" applyFill="1" applyBorder="1" applyAlignment="1">
      <alignment horizontal="center" vertical="top" wrapText="1"/>
    </xf>
    <xf numFmtId="0" fontId="14" fillId="0" borderId="20" xfId="0" applyFont="1" applyFill="1" applyBorder="1" applyAlignment="1">
      <alignment horizontal="center" vertical="top" wrapText="1"/>
    </xf>
    <xf numFmtId="0" fontId="14" fillId="0" borderId="21" xfId="0" applyFont="1" applyFill="1" applyBorder="1" applyAlignment="1">
      <alignment horizontal="center" vertical="top" wrapText="1"/>
    </xf>
    <xf numFmtId="0" fontId="14" fillId="0" borderId="22" xfId="0" applyFont="1" applyFill="1" applyBorder="1" applyAlignment="1">
      <alignment horizontal="center" vertical="top" wrapText="1"/>
    </xf>
    <xf numFmtId="0" fontId="14" fillId="0" borderId="23" xfId="0" applyFont="1" applyFill="1" applyBorder="1" applyAlignment="1">
      <alignment horizontal="center" vertical="top" wrapText="1"/>
    </xf>
    <xf numFmtId="0" fontId="25" fillId="3" borderId="2" xfId="0" applyFont="1" applyFill="1" applyBorder="1" applyAlignment="1">
      <alignment horizontal="left" vertical="top" wrapText="1"/>
    </xf>
    <xf numFmtId="0" fontId="25" fillId="3" borderId="7" xfId="0" applyFont="1" applyFill="1" applyBorder="1" applyAlignment="1">
      <alignment horizontal="left" vertical="top" wrapText="1"/>
    </xf>
    <xf numFmtId="0" fontId="25" fillId="3" borderId="3" xfId="0" applyFont="1" applyFill="1" applyBorder="1" applyAlignment="1">
      <alignment horizontal="left" vertical="top" wrapText="1"/>
    </xf>
    <xf numFmtId="0" fontId="12" fillId="0" borderId="13" xfId="0" applyFont="1" applyFill="1" applyBorder="1" applyAlignment="1">
      <alignment horizontal="center" vertical="center"/>
    </xf>
    <xf numFmtId="0" fontId="13" fillId="0" borderId="13"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3" xfId="0" applyFont="1" applyFill="1" applyBorder="1" applyAlignment="1">
      <alignment horizontal="center" vertical="center"/>
    </xf>
    <xf numFmtId="0" fontId="14"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50" fillId="2" borderId="1" xfId="0" applyFont="1" applyFill="1" applyBorder="1" applyAlignment="1">
      <alignment horizontal="center" vertical="center"/>
    </xf>
    <xf numFmtId="0" fontId="51" fillId="5" borderId="2" xfId="0" applyFont="1" applyFill="1" applyBorder="1" applyAlignment="1">
      <alignment horizontal="center" vertical="center"/>
    </xf>
    <xf numFmtId="0" fontId="51" fillId="5" borderId="7" xfId="0" applyFont="1" applyFill="1" applyBorder="1" applyAlignment="1">
      <alignment horizontal="center" vertical="center"/>
    </xf>
    <xf numFmtId="0" fontId="51" fillId="5" borderId="3"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7" xfId="0" applyFont="1" applyFill="1" applyBorder="1" applyAlignment="1">
      <alignment horizontal="center" vertical="center"/>
    </xf>
    <xf numFmtId="0" fontId="48" fillId="2" borderId="3" xfId="0" applyFont="1" applyFill="1" applyBorder="1" applyAlignment="1">
      <alignment horizontal="center" vertical="center"/>
    </xf>
    <xf numFmtId="0" fontId="0" fillId="0" borderId="14" xfId="0" applyBorder="1" applyAlignment="1">
      <alignment horizontal="left" vertical="center"/>
    </xf>
    <xf numFmtId="168" fontId="0" fillId="0" borderId="1" xfId="2" applyNumberFormat="1" applyFont="1" applyFill="1" applyBorder="1" applyAlignment="1">
      <alignment vertical="center"/>
    </xf>
    <xf numFmtId="0" fontId="0" fillId="0" borderId="1" xfId="0" applyBorder="1" applyAlignment="1">
      <alignment vertical="center" wrapText="1"/>
    </xf>
    <xf numFmtId="0" fontId="0" fillId="0" borderId="15" xfId="0" applyBorder="1" applyAlignment="1">
      <alignment horizontal="left" vertical="center"/>
    </xf>
    <xf numFmtId="0" fontId="0" fillId="0" borderId="15" xfId="0" applyBorder="1" applyAlignment="1">
      <alignment horizontal="left" vertical="center" wrapText="1"/>
    </xf>
    <xf numFmtId="0" fontId="0" fillId="0" borderId="13" xfId="0" applyBorder="1" applyAlignment="1">
      <alignment horizontal="left" vertical="center"/>
    </xf>
    <xf numFmtId="0" fontId="0" fillId="0" borderId="14" xfId="0" applyBorder="1">
      <alignment vertical="center"/>
    </xf>
    <xf numFmtId="0" fontId="0" fillId="0" borderId="14" xfId="0" applyBorder="1" applyAlignment="1">
      <alignment vertical="center" wrapText="1"/>
    </xf>
    <xf numFmtId="0" fontId="12" fillId="0" borderId="1" xfId="0" applyFont="1" applyBorder="1">
      <alignment vertical="center"/>
    </xf>
    <xf numFmtId="0" fontId="0" fillId="0" borderId="2" xfId="0" applyBorder="1" applyAlignment="1"/>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right" wrapText="1"/>
    </xf>
    <xf numFmtId="0" fontId="3" fillId="0" borderId="0" xfId="4" applyAlignment="1">
      <alignment horizontal="left" wrapText="1"/>
    </xf>
    <xf numFmtId="0" fontId="3" fillId="0" borderId="1" xfId="4" applyBorder="1" applyAlignment="1">
      <alignment horizontal="center" vertical="center"/>
    </xf>
    <xf numFmtId="0" fontId="0" fillId="0" borderId="3" xfId="0" applyBorder="1" applyAlignment="1">
      <alignment horizontal="center" wrapText="1"/>
    </xf>
    <xf numFmtId="0" fontId="0" fillId="0" borderId="14" xfId="0" applyBorder="1" applyAlignment="1">
      <alignment horizontal="center"/>
    </xf>
    <xf numFmtId="0" fontId="0" fillId="0" borderId="13" xfId="0" applyBorder="1" applyAlignment="1">
      <alignment horizontal="center"/>
    </xf>
    <xf numFmtId="168" fontId="0" fillId="0" borderId="1" xfId="2" applyNumberFormat="1" applyFont="1" applyBorder="1" applyAlignment="1">
      <alignment horizontal="center" wrapText="1"/>
    </xf>
    <xf numFmtId="168" fontId="0" fillId="0" borderId="3" xfId="2" applyNumberFormat="1" applyFont="1" applyBorder="1" applyAlignment="1">
      <alignment horizontal="center" vertical="center" wrapText="1"/>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30" fillId="0" borderId="14" xfId="0" applyFont="1" applyBorder="1" applyAlignment="1">
      <alignment horizontal="left" vertical="center" wrapText="1"/>
    </xf>
    <xf numFmtId="0" fontId="30" fillId="0" borderId="1" xfId="0" applyFont="1" applyBorder="1" applyAlignment="1">
      <alignmen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3" fontId="30" fillId="0" borderId="1" xfId="0" applyNumberFormat="1" applyFont="1" applyBorder="1" applyAlignment="1">
      <alignment wrapText="1"/>
    </xf>
    <xf numFmtId="0" fontId="30" fillId="0" borderId="1" xfId="0" applyFont="1" applyBorder="1" applyAlignment="1">
      <alignment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3" xfId="0" applyFont="1" applyBorder="1" applyAlignment="1">
      <alignment horizontal="center" vertical="center" wrapText="1"/>
    </xf>
    <xf numFmtId="3" fontId="30" fillId="0" borderId="1" xfId="0" applyNumberFormat="1" applyFont="1" applyBorder="1" applyAlignment="1"/>
    <xf numFmtId="0" fontId="30" fillId="0" borderId="14" xfId="0" applyFont="1" applyBorder="1" applyAlignment="1">
      <alignment vertical="center" wrapText="1"/>
    </xf>
    <xf numFmtId="0" fontId="30" fillId="0" borderId="14" xfId="0" applyFont="1" applyBorder="1">
      <alignment vertical="center"/>
    </xf>
    <xf numFmtId="0" fontId="30" fillId="0" borderId="1" xfId="0" applyFont="1" applyBorder="1" applyAlignment="1"/>
    <xf numFmtId="0" fontId="30" fillId="0" borderId="1" xfId="0" applyFont="1" applyBorder="1" applyAlignment="1">
      <alignment horizontal="left" vertical="center" wrapText="1"/>
    </xf>
    <xf numFmtId="0" fontId="0" fillId="0" borderId="1" xfId="0" applyBorder="1" applyAlignment="1">
      <alignment horizontal="left" vertical="center"/>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quotePrefix="1" applyFont="1" applyBorder="1" applyAlignment="1">
      <alignment horizontal="center" vertical="center" wrapText="1"/>
    </xf>
    <xf numFmtId="3" fontId="15" fillId="0" borderId="1" xfId="0" applyNumberFormat="1" applyFont="1" applyBorder="1" applyAlignment="1">
      <alignment horizontal="center" vertical="center" wrapText="1"/>
    </xf>
    <xf numFmtId="3" fontId="14" fillId="0"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center" vertical="center" wrapText="1"/>
    </xf>
    <xf numFmtId="0" fontId="13" fillId="0" borderId="1" xfId="0" applyFont="1" applyBorder="1" applyAlignment="1">
      <alignment horizontal="left" vertical="center"/>
    </xf>
    <xf numFmtId="0" fontId="14" fillId="0" borderId="1" xfId="0" quotePrefix="1"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quotePrefix="1" applyFont="1" applyBorder="1" applyAlignment="1">
      <alignment horizontal="left" vertical="center"/>
    </xf>
    <xf numFmtId="0" fontId="14" fillId="0" borderId="14" xfId="0" applyFont="1" applyBorder="1" applyAlignment="1">
      <alignment vertical="center" wrapText="1"/>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42" fillId="0" borderId="1" xfId="0" applyFont="1" applyBorder="1" applyAlignment="1">
      <alignment horizontal="center" vertical="center" wrapText="1"/>
    </xf>
    <xf numFmtId="0" fontId="14" fillId="0" borderId="1" xfId="0" applyFont="1" applyFill="1" applyBorder="1" applyAlignment="1">
      <alignment horizontal="left" vertical="center"/>
    </xf>
    <xf numFmtId="14" fontId="12" fillId="0" borderId="14"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42" fillId="0" borderId="9" xfId="0" applyFont="1" applyBorder="1" applyAlignment="1">
      <alignment horizontal="center" vertical="center" wrapText="1"/>
    </xf>
    <xf numFmtId="0" fontId="14" fillId="0" borderId="1" xfId="0" applyFont="1" applyBorder="1">
      <alignment vertical="center"/>
    </xf>
    <xf numFmtId="0" fontId="42" fillId="0" borderId="6" xfId="0" applyFont="1" applyBorder="1" applyAlignment="1">
      <alignment horizontal="center" vertical="center" wrapText="1"/>
    </xf>
    <xf numFmtId="0" fontId="42" fillId="0" borderId="10" xfId="0" applyFont="1" applyBorder="1" applyAlignment="1">
      <alignment horizontal="center" vertical="center" wrapText="1"/>
    </xf>
    <xf numFmtId="0" fontId="31" fillId="0" borderId="1" xfId="0" applyFont="1" applyBorder="1">
      <alignment vertical="center"/>
    </xf>
    <xf numFmtId="0" fontId="14" fillId="0" borderId="14" xfId="0" applyFont="1" applyBorder="1">
      <alignment vertical="center"/>
    </xf>
    <xf numFmtId="14" fontId="5" fillId="0" borderId="14" xfId="0" applyNumberFormat="1" applyFont="1" applyBorder="1" applyAlignment="1">
      <alignment horizontal="center" vertical="center"/>
    </xf>
    <xf numFmtId="0" fontId="13" fillId="0" borderId="14" xfId="0" applyFont="1" applyBorder="1" applyAlignment="1">
      <alignment horizontal="left" vertical="center" wrapText="1"/>
    </xf>
    <xf numFmtId="0" fontId="42" fillId="0" borderId="11" xfId="0" applyFont="1" applyBorder="1" applyAlignment="1">
      <alignment horizontal="center" vertical="center" wrapText="1"/>
    </xf>
    <xf numFmtId="0" fontId="42" fillId="0" borderId="5" xfId="0" applyFont="1" applyBorder="1" applyAlignment="1">
      <alignment horizontal="center" vertical="center" wrapText="1"/>
    </xf>
    <xf numFmtId="14" fontId="13" fillId="0" borderId="1" xfId="0" applyNumberFormat="1" applyFont="1" applyBorder="1" applyAlignment="1">
      <alignment horizontal="center" vertical="center"/>
    </xf>
    <xf numFmtId="0" fontId="13" fillId="0" borderId="1" xfId="0" applyFont="1" applyBorder="1" applyAlignment="1">
      <alignment horizontal="left" vertical="center"/>
    </xf>
    <xf numFmtId="14" fontId="12" fillId="0" borderId="1" xfId="0" applyNumberFormat="1" applyFont="1" applyBorder="1" applyAlignment="1">
      <alignment horizontal="center" vertical="center"/>
    </xf>
    <xf numFmtId="0" fontId="13" fillId="0" borderId="2" xfId="0" applyFont="1" applyBorder="1" applyAlignment="1">
      <alignment horizontal="left" vertical="center"/>
    </xf>
    <xf numFmtId="0" fontId="13" fillId="0" borderId="7" xfId="0" applyFont="1" applyBorder="1" applyAlignment="1">
      <alignment horizontal="left" vertical="center"/>
    </xf>
    <xf numFmtId="0" fontId="13" fillId="0" borderId="3" xfId="0" applyFont="1" applyBorder="1" applyAlignment="1">
      <alignment horizontal="left" vertical="center"/>
    </xf>
    <xf numFmtId="0" fontId="14" fillId="0" borderId="14" xfId="0" applyFont="1" applyBorder="1" applyAlignment="1">
      <alignment horizontal="left" vertical="center" wrapText="1"/>
    </xf>
    <xf numFmtId="0" fontId="14" fillId="0" borderId="1" xfId="0" applyFont="1" applyBorder="1" applyAlignment="1">
      <alignment horizontal="left" vertical="center"/>
    </xf>
    <xf numFmtId="0" fontId="38" fillId="3" borderId="1" xfId="1" applyFont="1" applyFill="1" applyBorder="1" applyAlignment="1">
      <alignment horizontal="center" vertical="center"/>
    </xf>
    <xf numFmtId="0" fontId="1" fillId="0" borderId="1" xfId="0" applyFont="1" applyBorder="1" applyAlignment="1">
      <alignment horizontal="center" vertical="center" wrapText="1"/>
    </xf>
  </cellXfs>
  <cellStyles count="8">
    <cellStyle name="Hipervínculo" xfId="1" builtinId="8"/>
    <cellStyle name="Hipervínculo 2" xfId="7" xr:uid="{6FD21C39-4F44-4624-9A36-7A5330FEE83A}"/>
    <cellStyle name="Millares" xfId="2" builtinId="3"/>
    <cellStyle name="Millares [0]" xfId="3" builtinId="6"/>
    <cellStyle name="Millares 2" xfId="5" xr:uid="{00000000-0005-0000-0000-000003000000}"/>
    <cellStyle name="Normal" xfId="0" builtinId="0"/>
    <cellStyle name="Normal 2" xfId="4" xr:uid="{00000000-0005-0000-0000-000005000000}"/>
    <cellStyle name="Normal 3" xfId="6" xr:uid="{A1B11279-83F2-4516-AA63-C788B118E1E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Ejecución Financiera- 01 Programa</a:t>
            </a:r>
            <a:r>
              <a:rPr lang="en-US" baseline="0"/>
              <a:t> Central</a:t>
            </a:r>
            <a:r>
              <a:rPr lang="en-US"/>
              <a:t> </a:t>
            </a:r>
          </a:p>
        </c:rich>
      </c:tx>
      <c:layout>
        <c:manualLayout>
          <c:xMode val="edge"/>
          <c:yMode val="edge"/>
          <c:x val="0.11469688403355718"/>
          <c:y val="2.385377768440191E-2"/>
        </c:manualLayout>
      </c:layout>
      <c:overlay val="0"/>
    </c:title>
    <c:autoTitleDeleted val="0"/>
    <c:plotArea>
      <c:layout/>
      <c:barChart>
        <c:barDir val="col"/>
        <c:grouping val="clustered"/>
        <c:varyColors val="0"/>
        <c:ser>
          <c:idx val="0"/>
          <c:order val="0"/>
          <c:tx>
            <c:strRef>
              <c:f>'[1]RC 3 Trimestre 2022 '!$E$13:$G$13</c:f>
              <c:strCache>
                <c:ptCount val="1"/>
                <c:pt idx="0">
                  <c:v>Presupuestado vigente al 30/09/2022 Obligado 4to. trimestre                      01/10 al 31/12/2022 Saldos al 31/12/2022</c:v>
                </c:pt>
              </c:strCache>
            </c:strRef>
          </c:tx>
          <c:invertIfNegative val="0"/>
          <c:dPt>
            <c:idx val="0"/>
            <c:invertIfNegative val="0"/>
            <c:bubble3D val="0"/>
            <c:spPr>
              <a:solidFill>
                <a:schemeClr val="accent2">
                  <a:lumMod val="75000"/>
                </a:schemeClr>
              </a:solidFill>
            </c:spPr>
            <c:extLst>
              <c:ext xmlns:c16="http://schemas.microsoft.com/office/drawing/2014/chart" uri="{C3380CC4-5D6E-409C-BE32-E72D297353CC}">
                <c16:uniqueId val="{00000001-9DB8-44FA-89BF-8434CD812E5F}"/>
              </c:ext>
            </c:extLst>
          </c:dPt>
          <c:dPt>
            <c:idx val="1"/>
            <c:invertIfNegative val="0"/>
            <c:bubble3D val="0"/>
            <c:spPr>
              <a:solidFill>
                <a:schemeClr val="bg1">
                  <a:lumMod val="50000"/>
                </a:schemeClr>
              </a:solidFill>
            </c:spPr>
            <c:extLst>
              <c:ext xmlns:c16="http://schemas.microsoft.com/office/drawing/2014/chart" uri="{C3380CC4-5D6E-409C-BE32-E72D297353CC}">
                <c16:uniqueId val="{00000003-9DB8-44FA-89BF-8434CD812E5F}"/>
              </c:ext>
            </c:extLst>
          </c:dPt>
          <c:dPt>
            <c:idx val="2"/>
            <c:invertIfNegative val="0"/>
            <c:bubble3D val="0"/>
            <c:spPr>
              <a:solidFill>
                <a:schemeClr val="accent6">
                  <a:lumMod val="60000"/>
                  <a:lumOff val="40000"/>
                </a:schemeClr>
              </a:solidFill>
            </c:spPr>
            <c:extLst>
              <c:ext xmlns:c16="http://schemas.microsoft.com/office/drawing/2014/chart" uri="{C3380CC4-5D6E-409C-BE32-E72D297353CC}">
                <c16:uniqueId val="{00000005-9DB8-44FA-89BF-8434CD812E5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'[1]RC 3 Trimestre 2022 '!$E$13:$G$13</c:f>
              <c:strCache>
                <c:ptCount val="3"/>
                <c:pt idx="0">
                  <c:v>Presupuestado vigente al 30/09/2022</c:v>
                </c:pt>
                <c:pt idx="1">
                  <c:v>Obligado 4to. trimestre                      01/10 al 31/12/2022</c:v>
                </c:pt>
                <c:pt idx="2">
                  <c:v>Saldos al 31/12/2022</c:v>
                </c:pt>
              </c:strCache>
            </c:strRef>
          </c:cat>
          <c:val>
            <c:numRef>
              <c:f>'[1]RC 3 Trimestre 2022 '!$E$78:$G$78</c:f>
              <c:numCache>
                <c:formatCode>General</c:formatCode>
                <c:ptCount val="3"/>
                <c:pt idx="0">
                  <c:v>38305273673</c:v>
                </c:pt>
                <c:pt idx="1">
                  <c:v>23773123497</c:v>
                </c:pt>
                <c:pt idx="2">
                  <c:v>23359005387</c:v>
                </c:pt>
              </c:numCache>
            </c:numRef>
          </c:val>
          <c:extLst>
            <c:ext xmlns:c16="http://schemas.microsoft.com/office/drawing/2014/chart" uri="{C3380CC4-5D6E-409C-BE32-E72D297353CC}">
              <c16:uniqueId val="{00000006-9DB8-44FA-89BF-8434CD812E5F}"/>
            </c:ext>
          </c:extLst>
        </c:ser>
        <c:dLbls>
          <c:showLegendKey val="0"/>
          <c:showVal val="0"/>
          <c:showCatName val="0"/>
          <c:showSerName val="0"/>
          <c:showPercent val="0"/>
          <c:showBubbleSize val="0"/>
        </c:dLbls>
        <c:gapWidth val="100"/>
        <c:axId val="130595072"/>
        <c:axId val="130600960"/>
      </c:barChart>
      <c:catAx>
        <c:axId val="130595072"/>
        <c:scaling>
          <c:orientation val="minMax"/>
        </c:scaling>
        <c:delete val="0"/>
        <c:axPos val="b"/>
        <c:numFmt formatCode="General" sourceLinked="0"/>
        <c:majorTickMark val="out"/>
        <c:minorTickMark val="none"/>
        <c:tickLblPos val="nextTo"/>
        <c:crossAx val="130600960"/>
        <c:crosses val="autoZero"/>
        <c:auto val="1"/>
        <c:lblAlgn val="ctr"/>
        <c:lblOffset val="100"/>
        <c:noMultiLvlLbl val="0"/>
      </c:catAx>
      <c:valAx>
        <c:axId val="130600960"/>
        <c:scaling>
          <c:orientation val="minMax"/>
        </c:scaling>
        <c:delete val="0"/>
        <c:axPos val="l"/>
        <c:majorGridlines/>
        <c:numFmt formatCode="General" sourceLinked="1"/>
        <c:majorTickMark val="out"/>
        <c:minorTickMark val="none"/>
        <c:tickLblPos val="nextTo"/>
        <c:crossAx val="130595072"/>
        <c:crosses val="autoZero"/>
        <c:crossBetween val="between"/>
      </c:valAx>
    </c:plotArea>
    <c:legend>
      <c:legendPos val="r"/>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0</xdr:row>
      <xdr:rowOff>0</xdr:rowOff>
    </xdr:from>
    <xdr:to>
      <xdr:col>4</xdr:col>
      <xdr:colOff>892968</xdr:colOff>
      <xdr:row>5</xdr:row>
      <xdr:rowOff>11906</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969" t="2727" r="41424" b="82987"/>
        <a:stretch>
          <a:fillRect/>
        </a:stretch>
      </xdr:blipFill>
      <xdr:spPr>
        <a:xfrm>
          <a:off x="11907" y="0"/>
          <a:ext cx="5572124" cy="964406"/>
        </a:xfrm>
        <a:prstGeom prst="rect">
          <a:avLst/>
        </a:prstGeom>
      </xdr:spPr>
    </xdr:pic>
    <xdr:clientData/>
  </xdr:twoCellAnchor>
  <xdr:twoCellAnchor editAs="oneCell">
    <xdr:from>
      <xdr:col>2</xdr:col>
      <xdr:colOff>1619249</xdr:colOff>
      <xdr:row>69</xdr:row>
      <xdr:rowOff>84470</xdr:rowOff>
    </xdr:from>
    <xdr:to>
      <xdr:col>5</xdr:col>
      <xdr:colOff>2229141</xdr:colOff>
      <xdr:row>69</xdr:row>
      <xdr:rowOff>4399744</xdr:rowOff>
    </xdr:to>
    <xdr:pic>
      <xdr:nvPicPr>
        <xdr:cNvPr id="9" name="Imagen 8">
          <a:extLst>
            <a:ext uri="{FF2B5EF4-FFF2-40B4-BE49-F238E27FC236}">
              <a16:creationId xmlns:a16="http://schemas.microsoft.com/office/drawing/2014/main" id="{05667E6D-A84A-4875-83A1-1CD12DDBD480}"/>
            </a:ext>
          </a:extLst>
        </xdr:cNvPr>
        <xdr:cNvPicPr>
          <a:picLocks noChangeAspect="1"/>
        </xdr:cNvPicPr>
      </xdr:nvPicPr>
      <xdr:blipFill rotWithShape="1">
        <a:blip xmlns:r="http://schemas.openxmlformats.org/officeDocument/2006/relationships" r:embed="rId2"/>
        <a:srcRect l="31499" t="17625" r="11155" b="6030"/>
        <a:stretch/>
      </xdr:blipFill>
      <xdr:spPr>
        <a:xfrm>
          <a:off x="2774155" y="16015033"/>
          <a:ext cx="5765299" cy="4315274"/>
        </a:xfrm>
        <a:prstGeom prst="rect">
          <a:avLst/>
        </a:prstGeom>
      </xdr:spPr>
    </xdr:pic>
    <xdr:clientData/>
  </xdr:twoCellAnchor>
  <xdr:twoCellAnchor editAs="oneCell">
    <xdr:from>
      <xdr:col>2</xdr:col>
      <xdr:colOff>1309936</xdr:colOff>
      <xdr:row>85</xdr:row>
      <xdr:rowOff>190499</xdr:rowOff>
    </xdr:from>
    <xdr:to>
      <xdr:col>7</xdr:col>
      <xdr:colOff>595312</xdr:colOff>
      <xdr:row>85</xdr:row>
      <xdr:rowOff>3512344</xdr:rowOff>
    </xdr:to>
    <xdr:pic>
      <xdr:nvPicPr>
        <xdr:cNvPr id="4" name="Imagen 3">
          <a:extLst>
            <a:ext uri="{FF2B5EF4-FFF2-40B4-BE49-F238E27FC236}">
              <a16:creationId xmlns:a16="http://schemas.microsoft.com/office/drawing/2014/main" id="{E5BA9C87-1E6B-4D69-AE12-051FE7614A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98217" y="24907874"/>
          <a:ext cx="8274595" cy="3321845"/>
        </a:xfrm>
        <a:prstGeom prst="rect">
          <a:avLst/>
        </a:prstGeom>
      </xdr:spPr>
    </xdr:pic>
    <xdr:clientData/>
  </xdr:twoCellAnchor>
  <xdr:twoCellAnchor>
    <xdr:from>
      <xdr:col>2</xdr:col>
      <xdr:colOff>2083595</xdr:colOff>
      <xdr:row>269</xdr:row>
      <xdr:rowOff>107156</xdr:rowOff>
    </xdr:from>
    <xdr:to>
      <xdr:col>7</xdr:col>
      <xdr:colOff>8660</xdr:colOff>
      <xdr:row>269</xdr:row>
      <xdr:rowOff>3834029</xdr:rowOff>
    </xdr:to>
    <xdr:graphicFrame macro="">
      <xdr:nvGraphicFramePr>
        <xdr:cNvPr id="8" name="1 Gráfico">
          <a:extLst>
            <a:ext uri="{FF2B5EF4-FFF2-40B4-BE49-F238E27FC236}">
              <a16:creationId xmlns:a16="http://schemas.microsoft.com/office/drawing/2014/main" id="{DDB00D73-6AEE-4E98-AD6B-63CE72F4C4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REDES\Downloads\Re%20Informe%20Rendici&#243;n%20de%20Cuentas%20al%20Ciudadano%204to%20trimestre,%20Ejecucion%20presupuestaria%20mes%20de%20diciembre2022%20y%20presupuesto%20de%20inversi&#243;n%20de%20los%20&#250;ltimos%20meses%20del%20a&#241;o%202022\Informe%20Plataforma%20RC%202022.%20(4to.%20%20trimestre).xlsx?EF16D5D2" TargetMode="External"/><Relationship Id="rId1" Type="http://schemas.openxmlformats.org/officeDocument/2006/relationships/externalLinkPath" Target="file:///\\EF16D5D2\Informe%20Plataforma%20RC%202022.%20(4to.%20%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 3 Trimestre 2022 "/>
    </sheetNames>
    <sheetDataSet>
      <sheetData sheetId="0">
        <row r="13">
          <cell r="E13" t="str">
            <v>Presupuestado vigente al 30/09/2022</v>
          </cell>
          <cell r="F13" t="str">
            <v>Obligado 4to. trimestre                      01/10 al 31/12/2022</v>
          </cell>
          <cell r="G13" t="str">
            <v>Saldos al 31/12/2022</v>
          </cell>
        </row>
        <row r="78">
          <cell r="E78">
            <v>38305273673</v>
          </cell>
          <cell r="F78">
            <v>23773123497</v>
          </cell>
          <cell r="G78">
            <v>23359005387</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fp.gov.py/sfp/archivos/documentos/Intermedio_Octubre_2022_khzzr75f.pdf" TargetMode="External"/><Relationship Id="rId18" Type="http://schemas.openxmlformats.org/officeDocument/2006/relationships/hyperlink" Target="https://transparencia.senac.gov.py/portal/historial-cumplimiento" TargetMode="External"/><Relationship Id="rId26" Type="http://schemas.openxmlformats.org/officeDocument/2006/relationships/hyperlink" Target="https://drive.sen.gov.py/index.php/s/M8wnZJHoi5LSr6F" TargetMode="External"/><Relationship Id="rId39" Type="http://schemas.openxmlformats.org/officeDocument/2006/relationships/hyperlink" Target="https://drive.sen.gov.py/index.php/s/anBRNexfRwAmJzW" TargetMode="External"/><Relationship Id="rId21" Type="http://schemas.openxmlformats.org/officeDocument/2006/relationships/hyperlink" Target="https://transparencia.senac.gov.py/portal/historial-cumplimiento" TargetMode="External"/><Relationship Id="rId34" Type="http://schemas.openxmlformats.org/officeDocument/2006/relationships/hyperlink" Target="https://www.sfp.gov.py/sfp/archivos/documentos/Intermedio_Mayo_2022_u4ynq97a.pdf" TargetMode="External"/><Relationship Id="rId42" Type="http://schemas.openxmlformats.org/officeDocument/2006/relationships/hyperlink" Target="https://drive.sen.gov.py/index.php/s/WNpcwKpSZPwTcW4" TargetMode="External"/><Relationship Id="rId47" Type="http://schemas.openxmlformats.org/officeDocument/2006/relationships/hyperlink" Target="https://drive.sen.gov.py/index.php/s/iCqKHcrfiqgRFss" TargetMode="External"/><Relationship Id="rId50" Type="http://schemas.openxmlformats.org/officeDocument/2006/relationships/printerSettings" Target="../printerSettings/printerSettings1.bin"/><Relationship Id="rId7" Type="http://schemas.openxmlformats.org/officeDocument/2006/relationships/hyperlink" Target="https://www.sen.gov.py/index.php/transparencia/5189/detalles/view_express_entity/7" TargetMode="External"/><Relationship Id="rId2" Type="http://schemas.openxmlformats.org/officeDocument/2006/relationships/hyperlink" Target="https://es-la.facebook.com/SecretariadeEmergenciaNacionalParaguay/" TargetMode="External"/><Relationship Id="rId16" Type="http://schemas.openxmlformats.org/officeDocument/2006/relationships/hyperlink" Target="https://transparencia.senac.gov.py/portal/historial-cumplimiento" TargetMode="External"/><Relationship Id="rId29" Type="http://schemas.openxmlformats.org/officeDocument/2006/relationships/hyperlink" Target="https://www.contrataciones.gov.py/buscador/licitaciones.html?nro_nombre_licitacion=&amp;convocantes%5B%5D=1573&amp;fecha_desde=&amp;fecha_hasta=&amp;tipo_fecha=&amp;convocante_tipo=&amp;convocante_nombre_codigo=&amp;codigo_contratacion=&amp;catalogo%5Bcodigos_catalogo_n4%5D=&amp;page=&amp;order=&amp;convocante_codigos=1573&amp;convocante_tipo_codigo=&amp;unidad_contratacion_codigo=&amp;catalogo%5Bcodigos_catalogo_n4_label%5D=" TargetMode="External"/><Relationship Id="rId11" Type="http://schemas.openxmlformats.org/officeDocument/2006/relationships/hyperlink" Target="https://informacionpublica.paraguay.gov.py/portal/" TargetMode="External"/><Relationship Id="rId24" Type="http://schemas.openxmlformats.org/officeDocument/2006/relationships/hyperlink" Target="https://transparencia.senac.gov.py/portal/historial-cumplimiento" TargetMode="External"/><Relationship Id="rId32" Type="http://schemas.openxmlformats.org/officeDocument/2006/relationships/hyperlink" Target="https://www.sfp.gov.py/sfp/archivos/documentos/Intermedio_Marzo_2022_cuo2mt8n.pdf" TargetMode="External"/><Relationship Id="rId37" Type="http://schemas.openxmlformats.org/officeDocument/2006/relationships/hyperlink" Target="https://www.sfp.gov.py/sfp/archivos/documentos/Intermedio_Agosto_2022_jaw4u08h.pdf" TargetMode="External"/><Relationship Id="rId40" Type="http://schemas.openxmlformats.org/officeDocument/2006/relationships/hyperlink" Target="https://drive.sen.gov.py/index.php/s/anBRNexfRwAmJzW" TargetMode="External"/><Relationship Id="rId45" Type="http://schemas.openxmlformats.org/officeDocument/2006/relationships/hyperlink" Target="https://drive.sen.gov.py/index.php/s/ta8bbGqMSBxrDaP?path=%2F" TargetMode="External"/><Relationship Id="rId5" Type="http://schemas.openxmlformats.org/officeDocument/2006/relationships/hyperlink" Target="https://www.sen.gov.py/index.php/transparencia/denuncias" TargetMode="External"/><Relationship Id="rId15" Type="http://schemas.openxmlformats.org/officeDocument/2006/relationships/hyperlink" Target="https://transparencia.senac.gov.py/portal/historial-cumplimiento" TargetMode="External"/><Relationship Id="rId23" Type="http://schemas.openxmlformats.org/officeDocument/2006/relationships/hyperlink" Target="https://transparencia.senac.gov.py/portal/historial-cumplimiento" TargetMode="External"/><Relationship Id="rId28" Type="http://schemas.openxmlformats.org/officeDocument/2006/relationships/hyperlink" Target="https://drive.sen.gov.py/index.php/s/nTPSEJ5XKxfJdM6" TargetMode="External"/><Relationship Id="rId36" Type="http://schemas.openxmlformats.org/officeDocument/2006/relationships/hyperlink" Target="https://www.sfp.gov.py/sfp/archivos/documentos/Intermedio_Julio_2022_0j49b1na.pdf" TargetMode="External"/><Relationship Id="rId49" Type="http://schemas.openxmlformats.org/officeDocument/2006/relationships/hyperlink" Target="http://www.sen.gov.py/" TargetMode="External"/><Relationship Id="rId10" Type="http://schemas.openxmlformats.org/officeDocument/2006/relationships/hyperlink" Target="https://drive.sen.gov.py/index.php/s/oNDjArissbGAbQb" TargetMode="External"/><Relationship Id="rId19" Type="http://schemas.openxmlformats.org/officeDocument/2006/relationships/hyperlink" Target="https://transparencia.senac.gov.py/portal/historial-cumplimiento" TargetMode="External"/><Relationship Id="rId31" Type="http://schemas.openxmlformats.org/officeDocument/2006/relationships/hyperlink" Target="https://www.sfp.gov.py/sfp/archivos/documentos/Intermedio_Febrero_2022_qiycq5ui.pdf" TargetMode="External"/><Relationship Id="rId44" Type="http://schemas.openxmlformats.org/officeDocument/2006/relationships/hyperlink" Target="https://drive.sen.gov.py/index.php/s/tSYR5AJXsqjr5iW" TargetMode="External"/><Relationship Id="rId4" Type="http://schemas.openxmlformats.org/officeDocument/2006/relationships/hyperlink" Target="https://twitter.com/senparaguay" TargetMode="External"/><Relationship Id="rId9" Type="http://schemas.openxmlformats.org/officeDocument/2006/relationships/hyperlink" Target="https://drive.sen.gov.py/index.php/s/oNDjArissbGAbQb" TargetMode="External"/><Relationship Id="rId14" Type="http://schemas.openxmlformats.org/officeDocument/2006/relationships/hyperlink" Target="https://transparencia.senac.gov.py/portal/historial-cumplimiento" TargetMode="External"/><Relationship Id="rId22" Type="http://schemas.openxmlformats.org/officeDocument/2006/relationships/hyperlink" Target="https://transparencia.senac.gov.py/portal/historial-cumplimiento" TargetMode="External"/><Relationship Id="rId27" Type="http://schemas.openxmlformats.org/officeDocument/2006/relationships/hyperlink" Target="https://drive.sen.gov.py/index.php/s/iCqKHcrfiqgRFss" TargetMode="External"/><Relationship Id="rId30" Type="http://schemas.openxmlformats.org/officeDocument/2006/relationships/hyperlink" Target="https://www.sfp.gov.py/sfp/archivos/documentos/Intermedio_Enero_2022_b8fjohjb.pdf" TargetMode="External"/><Relationship Id="rId35" Type="http://schemas.openxmlformats.org/officeDocument/2006/relationships/hyperlink" Target="https://www.sfp.gov.py/sfp/archivos/documentos/Intermedio_Junio_2022_tcjajjar.pdf" TargetMode="External"/><Relationship Id="rId43" Type="http://schemas.openxmlformats.org/officeDocument/2006/relationships/hyperlink" Target="https://drive.sen.gov.py/index.php/s/o7fG2RkPGHe4ETk" TargetMode="External"/><Relationship Id="rId48" Type="http://schemas.openxmlformats.org/officeDocument/2006/relationships/hyperlink" Target="https://drive.sen.gov.py/index.php/s/ta8bbGqMSBxrDaP?path=%2F" TargetMode="External"/><Relationship Id="rId8" Type="http://schemas.openxmlformats.org/officeDocument/2006/relationships/hyperlink" Target="https://www.sen.gov.py/application/files/5215/9469/1476/SEN-Manual_RCC.pdf" TargetMode="External"/><Relationship Id="rId51" Type="http://schemas.openxmlformats.org/officeDocument/2006/relationships/drawing" Target="../drawings/drawing1.xml"/><Relationship Id="rId3" Type="http://schemas.openxmlformats.org/officeDocument/2006/relationships/hyperlink" Target="https://twitter.com/senparaguay" TargetMode="External"/><Relationship Id="rId12" Type="http://schemas.openxmlformats.org/officeDocument/2006/relationships/hyperlink" Target="http://www.sen.gov.py/" TargetMode="External"/><Relationship Id="rId17" Type="http://schemas.openxmlformats.org/officeDocument/2006/relationships/hyperlink" Target="https://transparencia.senac.gov.py/portal/historial-cumplimiento" TargetMode="External"/><Relationship Id="rId25" Type="http://schemas.openxmlformats.org/officeDocument/2006/relationships/hyperlink" Target="https://transparencia.senac.gov.py/portal/historial-cumplimiento" TargetMode="External"/><Relationship Id="rId33" Type="http://schemas.openxmlformats.org/officeDocument/2006/relationships/hyperlink" Target="https://www.sfp.gov.py/sfp/archivos/documentos/Intermedio_Abril_2022_qcrmjvbq.pdf" TargetMode="External"/><Relationship Id="rId38" Type="http://schemas.openxmlformats.org/officeDocument/2006/relationships/hyperlink" Target="https://www.sfp.gov.py/sfp/archivos/documentos/Intermedio_Septiembre_2022_4zutie7m.pdf" TargetMode="External"/><Relationship Id="rId46" Type="http://schemas.openxmlformats.org/officeDocument/2006/relationships/hyperlink" Target="https://drive.sen.gov.py/index.php/s/iKJC9nzxXoYE2eY" TargetMode="External"/><Relationship Id="rId20" Type="http://schemas.openxmlformats.org/officeDocument/2006/relationships/hyperlink" Target="https://transparencia.senac.gov.py/portal/historial-cumplimiento" TargetMode="External"/><Relationship Id="rId41" Type="http://schemas.openxmlformats.org/officeDocument/2006/relationships/hyperlink" Target="https://drive.sen.gov.py/index.php/s/anBRNexfRwAmJzW" TargetMode="External"/><Relationship Id="rId1" Type="http://schemas.openxmlformats.org/officeDocument/2006/relationships/hyperlink" Target="https://www.sen.gov.py/index.php/transparencia/5189/detalles/view_express_entity/5" TargetMode="External"/><Relationship Id="rId6" Type="http://schemas.openxmlformats.org/officeDocument/2006/relationships/hyperlink" Target="https://www.sen.gov.py/index.php/transparencia/informacion-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O389"/>
  <sheetViews>
    <sheetView tabSelected="1" topLeftCell="A384" zoomScale="80" zoomScaleNormal="80" workbookViewId="0">
      <selection activeCell="H391" sqref="H391"/>
    </sheetView>
  </sheetViews>
  <sheetFormatPr baseColWidth="10" defaultColWidth="9.140625" defaultRowHeight="15"/>
  <cols>
    <col min="1" max="1" width="5" customWidth="1"/>
    <col min="2" max="2" width="17.28515625" customWidth="1"/>
    <col min="3" max="3" width="34.7109375" customWidth="1"/>
    <col min="4" max="4" width="18.42578125" customWidth="1"/>
    <col min="5" max="5" width="24.28515625" customWidth="1"/>
    <col min="6" max="6" width="33.5703125" style="83" customWidth="1"/>
    <col min="7" max="7" width="23.85546875" style="105" customWidth="1"/>
    <col min="8" max="8" width="39.42578125" customWidth="1"/>
    <col min="10" max="10" width="2.5703125" customWidth="1"/>
    <col min="11" max="11" width="9.140625" hidden="1" customWidth="1"/>
    <col min="12" max="12" width="15" bestFit="1" customWidth="1"/>
  </cols>
  <sheetData>
    <row r="4" spans="2:8">
      <c r="B4" s="275"/>
      <c r="C4" s="275"/>
      <c r="D4" s="275"/>
      <c r="E4" s="275"/>
      <c r="F4" s="275"/>
      <c r="G4" s="275"/>
      <c r="H4" s="275"/>
    </row>
    <row r="5" spans="2:8">
      <c r="B5" s="275"/>
      <c r="C5" s="275"/>
      <c r="D5" s="275"/>
      <c r="E5" s="275"/>
      <c r="F5" s="275"/>
      <c r="G5" s="275"/>
      <c r="H5" s="275"/>
    </row>
    <row r="6" spans="2:8" ht="18.75">
      <c r="B6" s="276" t="s">
        <v>0</v>
      </c>
      <c r="C6" s="277"/>
      <c r="D6" s="277"/>
      <c r="E6" s="277"/>
      <c r="F6" s="277"/>
      <c r="G6" s="277"/>
      <c r="H6" s="278"/>
    </row>
    <row r="7" spans="2:8" ht="18.75">
      <c r="B7" s="18" t="s">
        <v>1</v>
      </c>
      <c r="C7" s="19" t="s">
        <v>103</v>
      </c>
      <c r="D7" s="20"/>
      <c r="E7" s="20"/>
      <c r="F7" s="71"/>
      <c r="G7" s="100"/>
      <c r="H7" s="21"/>
    </row>
    <row r="8" spans="2:8" ht="18.75">
      <c r="B8" s="22" t="s">
        <v>344</v>
      </c>
      <c r="C8" s="23"/>
      <c r="D8" s="24"/>
      <c r="E8" s="24"/>
      <c r="F8" s="72"/>
      <c r="G8" s="101"/>
      <c r="H8" s="25"/>
    </row>
    <row r="9" spans="2:8" ht="18.75">
      <c r="B9" s="279" t="s">
        <v>2</v>
      </c>
      <c r="C9" s="280"/>
      <c r="D9" s="280"/>
      <c r="E9" s="280"/>
      <c r="F9" s="280"/>
      <c r="G9" s="280"/>
      <c r="H9" s="281"/>
    </row>
    <row r="10" spans="2:8" ht="29.25" customHeight="1">
      <c r="B10" s="212" t="s">
        <v>104</v>
      </c>
      <c r="C10" s="212"/>
      <c r="D10" s="212"/>
      <c r="E10" s="212"/>
      <c r="F10" s="212"/>
      <c r="G10" s="212"/>
      <c r="H10" s="212"/>
    </row>
    <row r="11" spans="2:8" ht="15" customHeight="1">
      <c r="B11" s="49"/>
      <c r="C11" s="12"/>
      <c r="D11" s="12"/>
      <c r="E11" s="12"/>
      <c r="F11" s="73"/>
      <c r="G11" s="48"/>
      <c r="H11" s="50"/>
    </row>
    <row r="12" spans="2:8" ht="18.75">
      <c r="B12" s="282" t="s">
        <v>3</v>
      </c>
      <c r="C12" s="283"/>
      <c r="D12" s="283"/>
      <c r="E12" s="283"/>
      <c r="F12" s="283"/>
      <c r="G12" s="283"/>
      <c r="H12" s="284"/>
    </row>
    <row r="13" spans="2:8" ht="15" customHeight="1">
      <c r="B13" s="291" t="s">
        <v>105</v>
      </c>
      <c r="C13" s="292"/>
      <c r="D13" s="292"/>
      <c r="E13" s="292"/>
      <c r="F13" s="292"/>
      <c r="G13" s="292"/>
      <c r="H13" s="293"/>
    </row>
    <row r="14" spans="2:8" ht="12.75" customHeight="1">
      <c r="B14" s="294"/>
      <c r="C14" s="295"/>
      <c r="D14" s="295"/>
      <c r="E14" s="295"/>
      <c r="F14" s="295"/>
      <c r="G14" s="295"/>
      <c r="H14" s="296"/>
    </row>
    <row r="15" spans="2:8" ht="12.75" customHeight="1">
      <c r="B15" s="294"/>
      <c r="C15" s="295"/>
      <c r="D15" s="295"/>
      <c r="E15" s="295"/>
      <c r="F15" s="295"/>
      <c r="G15" s="295"/>
      <c r="H15" s="296"/>
    </row>
    <row r="16" spans="2:8" ht="12.75" customHeight="1">
      <c r="B16" s="294"/>
      <c r="C16" s="295"/>
      <c r="D16" s="295"/>
      <c r="E16" s="295"/>
      <c r="F16" s="295"/>
      <c r="G16" s="295"/>
      <c r="H16" s="296"/>
    </row>
    <row r="17" spans="2:8" ht="12" customHeight="1">
      <c r="B17" s="294"/>
      <c r="C17" s="295"/>
      <c r="D17" s="295"/>
      <c r="E17" s="295"/>
      <c r="F17" s="295"/>
      <c r="G17" s="295"/>
      <c r="H17" s="296"/>
    </row>
    <row r="18" spans="2:8" ht="9" customHeight="1">
      <c r="B18" s="297"/>
      <c r="C18" s="298"/>
      <c r="D18" s="298"/>
      <c r="E18" s="298"/>
      <c r="F18" s="298"/>
      <c r="G18" s="298"/>
      <c r="H18" s="299"/>
    </row>
    <row r="19" spans="2:8" ht="15" customHeight="1">
      <c r="B19" s="13"/>
      <c r="C19" s="13"/>
      <c r="D19" s="13"/>
      <c r="E19" s="13"/>
      <c r="F19" s="74"/>
      <c r="G19" s="13"/>
      <c r="H19" s="13"/>
    </row>
    <row r="20" spans="2:8" s="1" customFormat="1" ht="18.75">
      <c r="B20" s="285" t="s">
        <v>85</v>
      </c>
      <c r="C20" s="286"/>
      <c r="D20" s="286"/>
      <c r="E20" s="286"/>
      <c r="F20" s="286"/>
      <c r="G20" s="286"/>
      <c r="H20" s="287"/>
    </row>
    <row r="21" spans="2:8" s="1" customFormat="1" ht="33" customHeight="1">
      <c r="B21" s="288" t="s">
        <v>248</v>
      </c>
      <c r="C21" s="289"/>
      <c r="D21" s="289"/>
      <c r="E21" s="289"/>
      <c r="F21" s="289"/>
      <c r="G21" s="289"/>
      <c r="H21" s="290"/>
    </row>
    <row r="22" spans="2:8" s="1" customFormat="1" ht="15" customHeight="1">
      <c r="B22" s="51"/>
      <c r="C22" s="52"/>
      <c r="D22" s="52"/>
      <c r="E22" s="52"/>
      <c r="F22" s="75"/>
      <c r="G22" s="52"/>
      <c r="H22" s="52"/>
    </row>
    <row r="23" spans="2:8" ht="15.75">
      <c r="B23" s="117" t="s">
        <v>4</v>
      </c>
      <c r="C23" s="300" t="s">
        <v>5</v>
      </c>
      <c r="D23" s="300"/>
      <c r="E23" s="301" t="s">
        <v>6</v>
      </c>
      <c r="F23" s="301"/>
      <c r="G23" s="301" t="s">
        <v>7</v>
      </c>
      <c r="H23" s="301"/>
    </row>
    <row r="24" spans="2:8" ht="15.75">
      <c r="B24" s="26">
        <v>1</v>
      </c>
      <c r="C24" s="213" t="s">
        <v>106</v>
      </c>
      <c r="D24" s="213"/>
      <c r="E24" s="211"/>
      <c r="F24" s="211"/>
      <c r="G24" s="214" t="s">
        <v>107</v>
      </c>
      <c r="H24" s="215"/>
    </row>
    <row r="25" spans="2:8" ht="15.75">
      <c r="B25" s="26">
        <v>2</v>
      </c>
      <c r="C25" s="213" t="s">
        <v>108</v>
      </c>
      <c r="D25" s="213"/>
      <c r="E25" s="211" t="s">
        <v>110</v>
      </c>
      <c r="F25" s="211"/>
      <c r="G25" s="214" t="s">
        <v>314</v>
      </c>
      <c r="H25" s="215"/>
    </row>
    <row r="26" spans="2:8" ht="15.75">
      <c r="B26" s="26">
        <v>3</v>
      </c>
      <c r="C26" s="213" t="s">
        <v>109</v>
      </c>
      <c r="D26" s="213"/>
      <c r="E26" s="211" t="s">
        <v>110</v>
      </c>
      <c r="F26" s="211"/>
      <c r="G26" s="214" t="s">
        <v>157</v>
      </c>
      <c r="H26" s="215"/>
    </row>
    <row r="27" spans="2:8" ht="15.75">
      <c r="B27" s="26">
        <v>4</v>
      </c>
      <c r="C27" s="213" t="s">
        <v>111</v>
      </c>
      <c r="D27" s="213"/>
      <c r="E27" s="211" t="s">
        <v>164</v>
      </c>
      <c r="F27" s="211"/>
      <c r="G27" s="214" t="s">
        <v>165</v>
      </c>
      <c r="H27" s="215"/>
    </row>
    <row r="28" spans="2:8" ht="15.75">
      <c r="B28" s="26">
        <v>5</v>
      </c>
      <c r="C28" s="213" t="s">
        <v>112</v>
      </c>
      <c r="D28" s="213"/>
      <c r="E28" s="211" t="s">
        <v>345</v>
      </c>
      <c r="F28" s="211"/>
      <c r="G28" s="214" t="s">
        <v>115</v>
      </c>
      <c r="H28" s="215"/>
    </row>
    <row r="29" spans="2:8" ht="15.75">
      <c r="B29" s="26">
        <v>6</v>
      </c>
      <c r="C29" s="213" t="s">
        <v>113</v>
      </c>
      <c r="D29" s="213"/>
      <c r="E29" s="211" t="s">
        <v>114</v>
      </c>
      <c r="F29" s="211"/>
      <c r="G29" s="214" t="s">
        <v>115</v>
      </c>
      <c r="H29" s="215"/>
    </row>
    <row r="30" spans="2:8" ht="16.5" thickBot="1">
      <c r="B30" s="26">
        <v>7</v>
      </c>
      <c r="C30" s="213" t="s">
        <v>116</v>
      </c>
      <c r="D30" s="213"/>
      <c r="E30" s="211" t="s">
        <v>117</v>
      </c>
      <c r="F30" s="211"/>
      <c r="G30" s="214" t="s">
        <v>158</v>
      </c>
      <c r="H30" s="215"/>
    </row>
    <row r="31" spans="2:8" ht="15.75">
      <c r="B31" s="340" t="s">
        <v>118</v>
      </c>
      <c r="C31" s="341"/>
      <c r="D31" s="341"/>
      <c r="E31" s="342"/>
      <c r="F31" s="215"/>
      <c r="G31" s="249"/>
      <c r="H31" s="249"/>
    </row>
    <row r="32" spans="2:8" ht="15.75" customHeight="1">
      <c r="B32" s="343" t="s">
        <v>119</v>
      </c>
      <c r="C32" s="213"/>
      <c r="D32" s="213"/>
      <c r="E32" s="344"/>
      <c r="F32" s="215"/>
      <c r="G32" s="249"/>
      <c r="H32" s="249"/>
    </row>
    <row r="33" spans="2:9" ht="15.75" customHeight="1">
      <c r="B33" s="343" t="s">
        <v>120</v>
      </c>
      <c r="C33" s="213"/>
      <c r="D33" s="213"/>
      <c r="E33" s="344"/>
      <c r="F33" s="215"/>
      <c r="G33" s="249"/>
      <c r="H33" s="249"/>
    </row>
    <row r="34" spans="2:9" ht="15.75" customHeight="1" thickBot="1">
      <c r="B34" s="345" t="s">
        <v>121</v>
      </c>
      <c r="C34" s="346"/>
      <c r="D34" s="346"/>
      <c r="E34" s="347"/>
      <c r="F34" s="215"/>
      <c r="G34" s="249"/>
      <c r="H34" s="249"/>
    </row>
    <row r="35" spans="2:9" s="10" customFormat="1" ht="15.75">
      <c r="B35" s="9"/>
      <c r="C35" s="9"/>
      <c r="D35" s="9"/>
      <c r="E35" s="9"/>
      <c r="F35" s="76"/>
      <c r="G35" s="102"/>
      <c r="H35" s="9"/>
    </row>
    <row r="36" spans="2:9" s="10" customFormat="1" ht="15.75">
      <c r="B36" s="9"/>
      <c r="C36" s="9"/>
      <c r="D36" s="9"/>
      <c r="E36" s="9"/>
      <c r="F36" s="76"/>
      <c r="G36" s="102"/>
      <c r="H36" s="9"/>
    </row>
    <row r="37" spans="2:9" s="10" customFormat="1" ht="15.75">
      <c r="B37" s="9"/>
      <c r="C37" s="9"/>
      <c r="D37" s="9"/>
      <c r="E37" s="9"/>
      <c r="F37" s="76"/>
      <c r="G37" s="102"/>
      <c r="H37" s="9"/>
    </row>
    <row r="38" spans="2:9" ht="18.75">
      <c r="B38" s="285" t="s">
        <v>84</v>
      </c>
      <c r="C38" s="286"/>
      <c r="D38" s="286"/>
      <c r="E38" s="286"/>
      <c r="F38" s="286"/>
      <c r="G38" s="286"/>
      <c r="H38" s="287"/>
    </row>
    <row r="39" spans="2:9" ht="17.25">
      <c r="B39" s="304" t="s">
        <v>8</v>
      </c>
      <c r="C39" s="305"/>
      <c r="D39" s="305"/>
      <c r="E39" s="305"/>
      <c r="F39" s="305"/>
      <c r="G39" s="305"/>
      <c r="H39" s="306"/>
    </row>
    <row r="40" spans="2:9" ht="23.25" customHeight="1">
      <c r="B40" s="176" t="s">
        <v>159</v>
      </c>
      <c r="C40" s="307"/>
      <c r="D40" s="307"/>
      <c r="E40" s="307"/>
      <c r="F40" s="307"/>
      <c r="G40" s="307"/>
      <c r="H40" s="308"/>
    </row>
    <row r="41" spans="2:9" ht="15.75" customHeight="1">
      <c r="B41" s="309" t="s">
        <v>83</v>
      </c>
      <c r="C41" s="310"/>
      <c r="D41" s="310"/>
      <c r="E41" s="310"/>
      <c r="F41" s="310"/>
      <c r="G41" s="310"/>
      <c r="H41" s="311"/>
    </row>
    <row r="42" spans="2:9" ht="24" customHeight="1">
      <c r="B42" s="176" t="s">
        <v>159</v>
      </c>
      <c r="C42" s="207"/>
      <c r="D42" s="207"/>
      <c r="E42" s="207"/>
      <c r="F42" s="207"/>
      <c r="G42" s="207"/>
      <c r="H42" s="208"/>
    </row>
    <row r="43" spans="2:9" ht="27.75" customHeight="1">
      <c r="B43" s="114" t="s">
        <v>9</v>
      </c>
      <c r="C43" s="236" t="s">
        <v>89</v>
      </c>
      <c r="D43" s="237"/>
      <c r="E43" s="114" t="s">
        <v>10</v>
      </c>
      <c r="F43" s="236" t="s">
        <v>11</v>
      </c>
      <c r="G43" s="237"/>
      <c r="H43" s="110" t="s">
        <v>12</v>
      </c>
    </row>
    <row r="44" spans="2:9" ht="190.5" customHeight="1">
      <c r="B44" s="27" t="s">
        <v>13</v>
      </c>
      <c r="C44" s="303" t="s">
        <v>122</v>
      </c>
      <c r="D44" s="206"/>
      <c r="E44" s="28" t="s">
        <v>124</v>
      </c>
      <c r="F44" s="238" t="s">
        <v>127</v>
      </c>
      <c r="G44" s="239"/>
      <c r="H44" s="47" t="s">
        <v>154</v>
      </c>
    </row>
    <row r="45" spans="2:9" ht="37.5" customHeight="1">
      <c r="B45" s="225" t="s">
        <v>14</v>
      </c>
      <c r="C45" s="219" t="s">
        <v>123</v>
      </c>
      <c r="D45" s="220"/>
      <c r="E45" s="216" t="s">
        <v>125</v>
      </c>
      <c r="F45" s="228" t="s">
        <v>126</v>
      </c>
      <c r="G45" s="229"/>
      <c r="H45" s="201" t="s">
        <v>153</v>
      </c>
    </row>
    <row r="46" spans="2:9">
      <c r="B46" s="226"/>
      <c r="C46" s="221"/>
      <c r="D46" s="222"/>
      <c r="E46" s="217"/>
      <c r="F46" s="230"/>
      <c r="G46" s="231"/>
      <c r="H46" s="234"/>
    </row>
    <row r="47" spans="2:9">
      <c r="B47" s="226"/>
      <c r="C47" s="221"/>
      <c r="D47" s="222"/>
      <c r="E47" s="217"/>
      <c r="F47" s="230"/>
      <c r="G47" s="231"/>
      <c r="H47" s="234"/>
    </row>
    <row r="48" spans="2:9" ht="57.75" customHeight="1">
      <c r="B48" s="227"/>
      <c r="C48" s="223"/>
      <c r="D48" s="224"/>
      <c r="E48" s="218"/>
      <c r="F48" s="232"/>
      <c r="G48" s="233"/>
      <c r="H48" s="235"/>
      <c r="I48" s="46"/>
    </row>
    <row r="49" spans="2:8" ht="25.5" customHeight="1">
      <c r="B49" s="302" t="s">
        <v>102</v>
      </c>
      <c r="C49" s="302"/>
      <c r="D49" s="302"/>
      <c r="E49" s="302"/>
      <c r="F49" s="302"/>
      <c r="G49" s="302"/>
      <c r="H49" s="302"/>
    </row>
    <row r="50" spans="2:8" s="10" customFormat="1" ht="15.75">
      <c r="B50" s="9"/>
      <c r="C50" s="9"/>
      <c r="D50" s="9"/>
      <c r="E50" s="9"/>
      <c r="F50" s="76"/>
      <c r="G50" s="102"/>
      <c r="H50" s="9"/>
    </row>
    <row r="51" spans="2:8" s="10" customFormat="1" ht="15.75">
      <c r="B51" s="9"/>
      <c r="C51" s="9"/>
      <c r="D51" s="9"/>
      <c r="E51" s="9"/>
      <c r="F51" s="76"/>
      <c r="G51" s="102"/>
      <c r="H51" s="9"/>
    </row>
    <row r="52" spans="2:8" s="10" customFormat="1" ht="15.75">
      <c r="B52" s="9"/>
      <c r="C52" s="9"/>
      <c r="D52" s="9"/>
      <c r="E52" s="9"/>
      <c r="F52" s="76"/>
      <c r="G52" s="102"/>
      <c r="H52" s="9"/>
    </row>
    <row r="53" spans="2:8" s="10" customFormat="1" ht="15.75">
      <c r="B53" s="9"/>
      <c r="C53" s="9"/>
      <c r="D53" s="9"/>
      <c r="E53" s="9"/>
      <c r="F53" s="76"/>
      <c r="G53" s="102"/>
      <c r="H53" s="9"/>
    </row>
    <row r="54" spans="2:8" s="10" customFormat="1" ht="15.75">
      <c r="B54" s="9"/>
      <c r="C54" s="9"/>
      <c r="D54" s="9"/>
      <c r="E54" s="9"/>
      <c r="F54" s="76"/>
      <c r="G54" s="102"/>
      <c r="H54" s="9"/>
    </row>
    <row r="55" spans="2:8" ht="18.75">
      <c r="B55" s="285" t="s">
        <v>86</v>
      </c>
      <c r="C55" s="286"/>
      <c r="D55" s="286"/>
      <c r="E55" s="286"/>
      <c r="F55" s="286"/>
      <c r="G55" s="286"/>
      <c r="H55" s="287"/>
    </row>
    <row r="56" spans="2:8" ht="17.25">
      <c r="B56" s="168" t="s">
        <v>336</v>
      </c>
      <c r="C56" s="362" t="s">
        <v>15</v>
      </c>
      <c r="D56" s="363"/>
      <c r="E56" s="363"/>
      <c r="F56" s="363"/>
      <c r="G56" s="363"/>
      <c r="H56" s="364"/>
    </row>
    <row r="57" spans="2:8" ht="15.75">
      <c r="B57" s="40" t="s">
        <v>16</v>
      </c>
      <c r="C57" s="223" t="s">
        <v>80</v>
      </c>
      <c r="D57" s="312"/>
      <c r="E57" s="224"/>
      <c r="F57" s="261" t="s">
        <v>91</v>
      </c>
      <c r="G57" s="261"/>
      <c r="H57" s="261"/>
    </row>
    <row r="58" spans="2:8" ht="15.75">
      <c r="B58" s="167" t="s">
        <v>322</v>
      </c>
      <c r="C58" s="193">
        <v>0.5</v>
      </c>
      <c r="D58" s="194"/>
      <c r="E58" s="195"/>
      <c r="F58" s="196" t="s">
        <v>323</v>
      </c>
      <c r="G58" s="197"/>
      <c r="H58" s="197"/>
    </row>
    <row r="59" spans="2:8" ht="15.75" customHeight="1">
      <c r="B59" s="167" t="s">
        <v>324</v>
      </c>
      <c r="C59" s="193">
        <v>0.5</v>
      </c>
      <c r="D59" s="194"/>
      <c r="E59" s="195"/>
      <c r="F59" s="198" t="s">
        <v>326</v>
      </c>
      <c r="G59" s="199"/>
      <c r="H59" s="200"/>
    </row>
    <row r="60" spans="2:8" ht="15.75" customHeight="1">
      <c r="B60" s="167" t="s">
        <v>325</v>
      </c>
      <c r="C60" s="193">
        <v>0.5</v>
      </c>
      <c r="D60" s="194"/>
      <c r="E60" s="195"/>
      <c r="F60" s="198" t="s">
        <v>337</v>
      </c>
      <c r="G60" s="199"/>
      <c r="H60" s="200"/>
    </row>
    <row r="61" spans="2:8" ht="15.75">
      <c r="B61" s="167" t="s">
        <v>327</v>
      </c>
      <c r="C61" s="193">
        <v>0.5</v>
      </c>
      <c r="D61" s="194"/>
      <c r="E61" s="195"/>
      <c r="F61" s="176" t="s">
        <v>338</v>
      </c>
      <c r="G61" s="177"/>
      <c r="H61" s="178"/>
    </row>
    <row r="62" spans="2:8" ht="15.75">
      <c r="B62" s="167" t="s">
        <v>328</v>
      </c>
      <c r="C62" s="193">
        <v>0.5</v>
      </c>
      <c r="D62" s="194"/>
      <c r="E62" s="195"/>
      <c r="F62" s="176" t="s">
        <v>339</v>
      </c>
      <c r="G62" s="177"/>
      <c r="H62" s="178"/>
    </row>
    <row r="63" spans="2:8" ht="15.75">
      <c r="B63" s="167" t="s">
        <v>329</v>
      </c>
      <c r="C63" s="193">
        <v>0.5</v>
      </c>
      <c r="D63" s="194"/>
      <c r="E63" s="195"/>
      <c r="F63" s="176" t="s">
        <v>340</v>
      </c>
      <c r="G63" s="177"/>
      <c r="H63" s="178"/>
    </row>
    <row r="64" spans="2:8" ht="15.75">
      <c r="B64" s="167" t="s">
        <v>330</v>
      </c>
      <c r="C64" s="193">
        <v>0.5</v>
      </c>
      <c r="D64" s="194"/>
      <c r="E64" s="195"/>
      <c r="F64" s="176" t="s">
        <v>341</v>
      </c>
      <c r="G64" s="177"/>
      <c r="H64" s="178"/>
    </row>
    <row r="65" spans="2:8" ht="15.75">
      <c r="B65" s="167" t="s">
        <v>331</v>
      </c>
      <c r="C65" s="193">
        <v>0.5</v>
      </c>
      <c r="D65" s="194"/>
      <c r="E65" s="195"/>
      <c r="F65" s="176" t="s">
        <v>342</v>
      </c>
      <c r="G65" s="177"/>
      <c r="H65" s="178"/>
    </row>
    <row r="66" spans="2:8" ht="15.75">
      <c r="B66" s="167" t="s">
        <v>332</v>
      </c>
      <c r="C66" s="193">
        <v>0.5</v>
      </c>
      <c r="D66" s="194"/>
      <c r="E66" s="195"/>
      <c r="F66" s="176" t="s">
        <v>343</v>
      </c>
      <c r="G66" s="177"/>
      <c r="H66" s="178"/>
    </row>
    <row r="67" spans="2:8" ht="15.75" customHeight="1">
      <c r="B67" s="167" t="s">
        <v>333</v>
      </c>
      <c r="C67" s="193">
        <v>0.5</v>
      </c>
      <c r="D67" s="194"/>
      <c r="E67" s="195"/>
      <c r="F67" s="176" t="s">
        <v>258</v>
      </c>
      <c r="G67" s="313"/>
      <c r="H67" s="314"/>
    </row>
    <row r="68" spans="2:8" ht="15.75" customHeight="1">
      <c r="B68" s="167" t="s">
        <v>334</v>
      </c>
      <c r="C68" s="303" t="s">
        <v>161</v>
      </c>
      <c r="D68" s="205"/>
      <c r="E68" s="206"/>
      <c r="F68" s="261"/>
      <c r="G68" s="261"/>
      <c r="H68" s="261"/>
    </row>
    <row r="69" spans="2:8" ht="15.75" customHeight="1">
      <c r="B69" s="167" t="s">
        <v>335</v>
      </c>
      <c r="C69" s="303" t="s">
        <v>161</v>
      </c>
      <c r="D69" s="205"/>
      <c r="E69" s="206"/>
      <c r="F69" s="261"/>
      <c r="G69" s="261"/>
      <c r="H69" s="261"/>
    </row>
    <row r="70" spans="2:8" ht="356.25" customHeight="1">
      <c r="B70" s="249"/>
      <c r="C70" s="211"/>
      <c r="D70" s="211"/>
      <c r="E70" s="211"/>
      <c r="F70" s="211"/>
      <c r="G70" s="211"/>
      <c r="H70" s="211"/>
    </row>
    <row r="71" spans="2:8" s="10" customFormat="1" ht="15.75">
      <c r="B71" s="17"/>
      <c r="C71" s="8"/>
      <c r="D71" s="8"/>
      <c r="E71" s="8"/>
      <c r="F71" s="77"/>
      <c r="G71" s="8"/>
      <c r="H71" s="8"/>
    </row>
    <row r="72" spans="2:8" ht="27.75" customHeight="1">
      <c r="B72" s="362" t="s">
        <v>18</v>
      </c>
      <c r="C72" s="363"/>
      <c r="D72" s="363"/>
      <c r="E72" s="363"/>
      <c r="F72" s="363"/>
      <c r="G72" s="363"/>
      <c r="H72" s="364"/>
    </row>
    <row r="73" spans="2:8" ht="15.75">
      <c r="B73" s="29" t="s">
        <v>16</v>
      </c>
      <c r="C73" s="261" t="s">
        <v>17</v>
      </c>
      <c r="D73" s="261"/>
      <c r="E73" s="261"/>
      <c r="F73" s="211" t="s">
        <v>90</v>
      </c>
      <c r="G73" s="211"/>
      <c r="H73" s="211"/>
    </row>
    <row r="74" spans="2:8" ht="20.100000000000001" customHeight="1">
      <c r="B74" s="85" t="s">
        <v>249</v>
      </c>
      <c r="C74" s="260">
        <v>1</v>
      </c>
      <c r="D74" s="261"/>
      <c r="E74" s="261"/>
      <c r="F74" s="176" t="s">
        <v>259</v>
      </c>
      <c r="G74" s="207"/>
      <c r="H74" s="208"/>
    </row>
    <row r="75" spans="2:8" ht="20.100000000000001" customHeight="1">
      <c r="B75" s="85" t="s">
        <v>250</v>
      </c>
      <c r="C75" s="260">
        <v>1</v>
      </c>
      <c r="D75" s="261"/>
      <c r="E75" s="261"/>
      <c r="F75" s="176" t="s">
        <v>259</v>
      </c>
      <c r="G75" s="207"/>
      <c r="H75" s="208"/>
    </row>
    <row r="76" spans="2:8" ht="20.100000000000001" customHeight="1">
      <c r="B76" s="59" t="s">
        <v>251</v>
      </c>
      <c r="C76" s="260">
        <v>1</v>
      </c>
      <c r="D76" s="261"/>
      <c r="E76" s="261"/>
      <c r="F76" s="176" t="s">
        <v>259</v>
      </c>
      <c r="G76" s="207"/>
      <c r="H76" s="208"/>
    </row>
    <row r="77" spans="2:8" ht="20.100000000000001" customHeight="1">
      <c r="B77" s="59" t="s">
        <v>252</v>
      </c>
      <c r="C77" s="260">
        <v>1</v>
      </c>
      <c r="D77" s="261"/>
      <c r="E77" s="261"/>
      <c r="F77" s="176" t="s">
        <v>259</v>
      </c>
      <c r="G77" s="207"/>
      <c r="H77" s="208"/>
    </row>
    <row r="78" spans="2:8" ht="20.100000000000001" customHeight="1">
      <c r="B78" s="59" t="s">
        <v>253</v>
      </c>
      <c r="C78" s="260">
        <v>1</v>
      </c>
      <c r="D78" s="261"/>
      <c r="E78" s="261"/>
      <c r="F78" s="176" t="s">
        <v>259</v>
      </c>
      <c r="G78" s="207"/>
      <c r="H78" s="208"/>
    </row>
    <row r="79" spans="2:8" ht="20.100000000000001" customHeight="1">
      <c r="B79" s="59" t="s">
        <v>254</v>
      </c>
      <c r="C79" s="260">
        <v>1</v>
      </c>
      <c r="D79" s="261"/>
      <c r="E79" s="261"/>
      <c r="F79" s="176" t="s">
        <v>259</v>
      </c>
      <c r="G79" s="207"/>
      <c r="H79" s="208"/>
    </row>
    <row r="80" spans="2:8" ht="20.100000000000001" customHeight="1">
      <c r="B80" s="85" t="s">
        <v>166</v>
      </c>
      <c r="C80" s="260">
        <v>1</v>
      </c>
      <c r="D80" s="261"/>
      <c r="E80" s="261"/>
      <c r="F80" s="176" t="s">
        <v>259</v>
      </c>
      <c r="G80" s="207"/>
      <c r="H80" s="208"/>
    </row>
    <row r="81" spans="2:8" ht="20.100000000000001" customHeight="1">
      <c r="B81" s="59" t="s">
        <v>167</v>
      </c>
      <c r="C81" s="204">
        <v>1</v>
      </c>
      <c r="D81" s="205"/>
      <c r="E81" s="206"/>
      <c r="F81" s="176" t="s">
        <v>259</v>
      </c>
      <c r="G81" s="207"/>
      <c r="H81" s="208"/>
    </row>
    <row r="82" spans="2:8" ht="20.100000000000001" customHeight="1">
      <c r="B82" s="59" t="s">
        <v>168</v>
      </c>
      <c r="C82" s="204">
        <v>0.88239999999999996</v>
      </c>
      <c r="D82" s="209"/>
      <c r="E82" s="210"/>
      <c r="F82" s="176" t="s">
        <v>259</v>
      </c>
      <c r="G82" s="207"/>
      <c r="H82" s="208"/>
    </row>
    <row r="83" spans="2:8" ht="20.100000000000001" customHeight="1">
      <c r="B83" s="85" t="s">
        <v>260</v>
      </c>
      <c r="C83" s="204">
        <v>1</v>
      </c>
      <c r="D83" s="205"/>
      <c r="E83" s="206"/>
      <c r="F83" s="176" t="s">
        <v>259</v>
      </c>
      <c r="G83" s="207"/>
      <c r="H83" s="208"/>
    </row>
    <row r="84" spans="2:8" ht="20.100000000000001" customHeight="1">
      <c r="B84" s="59" t="s">
        <v>261</v>
      </c>
      <c r="C84" s="204">
        <v>1</v>
      </c>
      <c r="D84" s="205"/>
      <c r="E84" s="206"/>
      <c r="F84" s="176" t="s">
        <v>259</v>
      </c>
      <c r="G84" s="207"/>
      <c r="H84" s="208"/>
    </row>
    <row r="85" spans="2:8" ht="20.100000000000001" customHeight="1">
      <c r="B85" s="59" t="s">
        <v>262</v>
      </c>
      <c r="C85" s="204" t="s">
        <v>263</v>
      </c>
      <c r="D85" s="209"/>
      <c r="E85" s="210"/>
      <c r="F85" s="176" t="s">
        <v>259</v>
      </c>
      <c r="G85" s="207"/>
      <c r="H85" s="208"/>
    </row>
    <row r="86" spans="2:8" ht="299.25" customHeight="1">
      <c r="B86" s="262" t="s">
        <v>264</v>
      </c>
      <c r="C86" s="263"/>
      <c r="D86" s="263"/>
      <c r="E86" s="263"/>
      <c r="F86" s="263"/>
      <c r="G86" s="263"/>
      <c r="H86" s="264"/>
    </row>
    <row r="87" spans="2:8" ht="15.75">
      <c r="B87" s="3"/>
      <c r="C87" s="3"/>
      <c r="D87" s="3"/>
      <c r="E87" s="3"/>
      <c r="F87" s="78"/>
      <c r="G87" s="7"/>
      <c r="H87" s="3"/>
    </row>
    <row r="88" spans="2:8" ht="17.25">
      <c r="B88" s="359" t="s">
        <v>19</v>
      </c>
      <c r="C88" s="360"/>
      <c r="D88" s="360"/>
      <c r="E88" s="360"/>
      <c r="F88" s="360"/>
      <c r="G88" s="360"/>
      <c r="H88" s="361"/>
    </row>
    <row r="89" spans="2:8" ht="15.75">
      <c r="B89" s="30" t="s">
        <v>16</v>
      </c>
      <c r="C89" s="109" t="s">
        <v>20</v>
      </c>
      <c r="D89" s="211" t="s">
        <v>21</v>
      </c>
      <c r="E89" s="211"/>
      <c r="F89" s="211" t="s">
        <v>22</v>
      </c>
      <c r="G89" s="211"/>
      <c r="H89" s="158" t="s">
        <v>92</v>
      </c>
    </row>
    <row r="90" spans="2:8" ht="15.75">
      <c r="B90" s="169" t="s">
        <v>322</v>
      </c>
      <c r="C90" s="172">
        <v>0</v>
      </c>
      <c r="D90" s="183">
        <v>0</v>
      </c>
      <c r="E90" s="184"/>
      <c r="F90" s="181">
        <v>0</v>
      </c>
      <c r="G90" s="181"/>
      <c r="H90" s="201" t="s">
        <v>130</v>
      </c>
    </row>
    <row r="91" spans="2:8" ht="15.75">
      <c r="B91" s="169" t="s">
        <v>324</v>
      </c>
      <c r="C91" s="172">
        <v>3</v>
      </c>
      <c r="D91" s="185">
        <v>3</v>
      </c>
      <c r="E91" s="186"/>
      <c r="F91" s="181">
        <v>0</v>
      </c>
      <c r="G91" s="181"/>
      <c r="H91" s="202"/>
    </row>
    <row r="92" spans="2:8" ht="15.75">
      <c r="B92" s="169" t="s">
        <v>325</v>
      </c>
      <c r="C92" s="172">
        <v>1</v>
      </c>
      <c r="D92" s="185">
        <v>1</v>
      </c>
      <c r="E92" s="186"/>
      <c r="F92" s="181">
        <v>0</v>
      </c>
      <c r="G92" s="181"/>
      <c r="H92" s="202"/>
    </row>
    <row r="93" spans="2:8" ht="15.75">
      <c r="B93" s="169" t="s">
        <v>327</v>
      </c>
      <c r="C93" s="170">
        <v>0</v>
      </c>
      <c r="D93" s="179">
        <v>0</v>
      </c>
      <c r="E93" s="180"/>
      <c r="F93" s="182">
        <v>0</v>
      </c>
      <c r="G93" s="182"/>
      <c r="H93" s="202"/>
    </row>
    <row r="94" spans="2:8" ht="15.75">
      <c r="B94" s="169" t="s">
        <v>328</v>
      </c>
      <c r="C94" s="55">
        <v>2</v>
      </c>
      <c r="D94" s="179">
        <v>2</v>
      </c>
      <c r="E94" s="180"/>
      <c r="F94" s="179">
        <v>0</v>
      </c>
      <c r="G94" s="180"/>
      <c r="H94" s="202"/>
    </row>
    <row r="95" spans="2:8" ht="15.75">
      <c r="B95" s="169" t="s">
        <v>329</v>
      </c>
      <c r="C95" s="55">
        <v>3</v>
      </c>
      <c r="D95" s="179">
        <v>3</v>
      </c>
      <c r="E95" s="180"/>
      <c r="F95" s="179">
        <v>0</v>
      </c>
      <c r="G95" s="180"/>
      <c r="H95" s="202"/>
    </row>
    <row r="96" spans="2:8" ht="15.75">
      <c r="B96" s="173" t="s">
        <v>166</v>
      </c>
      <c r="C96" s="170">
        <v>0</v>
      </c>
      <c r="D96" s="179">
        <v>0</v>
      </c>
      <c r="E96" s="180"/>
      <c r="F96" s="182">
        <v>0</v>
      </c>
      <c r="G96" s="182"/>
      <c r="H96" s="202"/>
    </row>
    <row r="97" spans="2:15" ht="15.75">
      <c r="B97" s="174" t="s">
        <v>167</v>
      </c>
      <c r="C97" s="55">
        <v>2</v>
      </c>
      <c r="D97" s="179">
        <v>2</v>
      </c>
      <c r="E97" s="180"/>
      <c r="F97" s="179">
        <v>0</v>
      </c>
      <c r="G97" s="180"/>
      <c r="H97" s="202"/>
    </row>
    <row r="98" spans="2:15" ht="15.75">
      <c r="B98" s="174" t="s">
        <v>168</v>
      </c>
      <c r="C98" s="55">
        <v>1</v>
      </c>
      <c r="D98" s="179">
        <v>1</v>
      </c>
      <c r="E98" s="180"/>
      <c r="F98" s="179">
        <v>0</v>
      </c>
      <c r="G98" s="180"/>
      <c r="H98" s="202"/>
    </row>
    <row r="99" spans="2:15" ht="15.75" customHeight="1">
      <c r="B99" s="86" t="s">
        <v>260</v>
      </c>
      <c r="C99" s="53">
        <v>0</v>
      </c>
      <c r="D99" s="214">
        <v>0</v>
      </c>
      <c r="E99" s="215"/>
      <c r="F99" s="249">
        <v>0</v>
      </c>
      <c r="G99" s="249"/>
      <c r="H99" s="202"/>
    </row>
    <row r="100" spans="2:15" ht="15.75">
      <c r="B100" s="87" t="s">
        <v>261</v>
      </c>
      <c r="C100" s="55">
        <v>2</v>
      </c>
      <c r="D100" s="214">
        <v>2</v>
      </c>
      <c r="E100" s="215"/>
      <c r="F100" s="214">
        <v>0</v>
      </c>
      <c r="G100" s="215"/>
      <c r="H100" s="202"/>
    </row>
    <row r="101" spans="2:15" ht="15.75">
      <c r="B101" s="87" t="s">
        <v>262</v>
      </c>
      <c r="C101" s="55">
        <v>2</v>
      </c>
      <c r="D101" s="214">
        <v>2</v>
      </c>
      <c r="E101" s="215"/>
      <c r="F101" s="214">
        <v>0</v>
      </c>
      <c r="G101" s="215"/>
      <c r="H101" s="202"/>
    </row>
    <row r="102" spans="2:15" ht="15.75">
      <c r="B102" s="123" t="s">
        <v>162</v>
      </c>
      <c r="C102" s="54">
        <f>SUM(C90:C101)</f>
        <v>16</v>
      </c>
      <c r="D102" s="250">
        <v>16</v>
      </c>
      <c r="E102" s="251"/>
      <c r="F102" s="250">
        <f t="shared" ref="F102" si="0">SUM(F90:F101)</f>
        <v>0</v>
      </c>
      <c r="G102" s="251"/>
      <c r="H102" s="203"/>
    </row>
    <row r="103" spans="2:15" ht="21.75" customHeight="1">
      <c r="B103" s="249" t="s">
        <v>101</v>
      </c>
      <c r="C103" s="211"/>
      <c r="D103" s="211"/>
      <c r="E103" s="211"/>
      <c r="F103" s="211"/>
      <c r="G103" s="211"/>
      <c r="H103" s="211"/>
    </row>
    <row r="104" spans="2:15" ht="17.25">
      <c r="B104" s="315" t="s">
        <v>97</v>
      </c>
      <c r="C104" s="316"/>
      <c r="D104" s="316"/>
      <c r="E104" s="316"/>
      <c r="F104" s="316"/>
      <c r="G104" s="316"/>
      <c r="H104" s="317"/>
    </row>
    <row r="105" spans="2:15" ht="31.5">
      <c r="B105" s="110" t="s">
        <v>24</v>
      </c>
      <c r="C105" s="110" t="s">
        <v>25</v>
      </c>
      <c r="D105" s="110" t="s">
        <v>26</v>
      </c>
      <c r="E105" s="110" t="s">
        <v>27</v>
      </c>
      <c r="F105" s="112" t="s">
        <v>28</v>
      </c>
      <c r="G105" s="112" t="s">
        <v>29</v>
      </c>
      <c r="H105" s="110" t="s">
        <v>30</v>
      </c>
    </row>
    <row r="106" spans="2:15" ht="246" customHeight="1">
      <c r="B106" s="33" t="s">
        <v>244</v>
      </c>
      <c r="C106" s="33" t="s">
        <v>245</v>
      </c>
      <c r="D106" s="32" t="s">
        <v>246</v>
      </c>
      <c r="E106" s="33" t="s">
        <v>247</v>
      </c>
      <c r="F106" s="175">
        <v>84541175174</v>
      </c>
      <c r="G106" s="133">
        <v>0.86</v>
      </c>
      <c r="H106" s="107" t="s">
        <v>243</v>
      </c>
    </row>
    <row r="107" spans="2:15" ht="20.25" customHeight="1">
      <c r="B107" s="249" t="s">
        <v>101</v>
      </c>
      <c r="C107" s="211"/>
      <c r="D107" s="211"/>
      <c r="E107" s="211"/>
      <c r="F107" s="211"/>
      <c r="G107" s="211"/>
      <c r="H107" s="211"/>
      <c r="I107" s="3"/>
      <c r="J107" s="3"/>
      <c r="K107" s="3"/>
      <c r="L107" s="3"/>
      <c r="M107" s="3"/>
      <c r="N107" s="3"/>
      <c r="O107" s="3"/>
    </row>
    <row r="108" spans="2:15" ht="15.75">
      <c r="B108" s="15"/>
      <c r="C108" s="15"/>
      <c r="D108" s="15"/>
      <c r="E108" s="15"/>
      <c r="F108" s="79"/>
      <c r="G108" s="15"/>
      <c r="H108" s="15"/>
      <c r="I108" s="3"/>
      <c r="J108" s="3"/>
      <c r="K108" s="3"/>
      <c r="L108" s="3"/>
      <c r="M108" s="3"/>
      <c r="N108" s="3"/>
      <c r="O108" s="3"/>
    </row>
    <row r="109" spans="2:15" ht="17.25">
      <c r="B109" s="358" t="s">
        <v>81</v>
      </c>
      <c r="C109" s="358"/>
      <c r="D109" s="358"/>
      <c r="E109" s="358"/>
      <c r="F109" s="358"/>
      <c r="G109" s="358"/>
      <c r="H109" s="358"/>
      <c r="L109" s="3"/>
    </row>
    <row r="110" spans="2:15" ht="15.75">
      <c r="B110" s="318" t="s">
        <v>24</v>
      </c>
      <c r="C110" s="318"/>
      <c r="D110" s="118" t="s">
        <v>31</v>
      </c>
      <c r="E110" s="118" t="s">
        <v>32</v>
      </c>
      <c r="F110" s="119" t="s">
        <v>33</v>
      </c>
      <c r="G110" s="319" t="s">
        <v>34</v>
      </c>
      <c r="H110" s="320"/>
      <c r="L110" s="3"/>
    </row>
    <row r="111" spans="2:15" ht="15.75">
      <c r="B111" s="214"/>
      <c r="C111" s="215"/>
      <c r="D111" s="32"/>
      <c r="E111" s="32"/>
      <c r="F111" s="33"/>
      <c r="G111" s="249"/>
      <c r="H111" s="249"/>
    </row>
    <row r="112" spans="2:15" ht="15.75">
      <c r="B112" s="214"/>
      <c r="C112" s="215"/>
      <c r="D112" s="250" t="s">
        <v>156</v>
      </c>
      <c r="E112" s="321"/>
      <c r="F112" s="251"/>
      <c r="G112" s="249"/>
      <c r="H112" s="249"/>
    </row>
    <row r="113" spans="2:8" ht="27" customHeight="1">
      <c r="B113" s="249" t="s">
        <v>98</v>
      </c>
      <c r="C113" s="211"/>
      <c r="D113" s="211"/>
      <c r="E113" s="211"/>
      <c r="F113" s="211"/>
      <c r="G113" s="211"/>
      <c r="H113" s="211"/>
    </row>
    <row r="114" spans="2:8" s="10" customFormat="1" ht="15.75">
      <c r="B114" s="8"/>
      <c r="C114" s="8"/>
      <c r="D114" s="8"/>
      <c r="E114" s="8"/>
      <c r="F114" s="77"/>
      <c r="G114" s="8"/>
      <c r="H114" s="9"/>
    </row>
    <row r="115" spans="2:8" ht="17.25">
      <c r="B115" s="358" t="s">
        <v>35</v>
      </c>
      <c r="C115" s="358"/>
      <c r="D115" s="358"/>
      <c r="E115" s="358"/>
      <c r="F115" s="358"/>
      <c r="G115" s="358"/>
      <c r="H115" s="358"/>
    </row>
    <row r="116" spans="2:8" ht="31.5">
      <c r="B116" s="110" t="s">
        <v>24</v>
      </c>
      <c r="C116" s="110" t="s">
        <v>25</v>
      </c>
      <c r="D116" s="110" t="s">
        <v>26</v>
      </c>
      <c r="E116" s="110" t="s">
        <v>27</v>
      </c>
      <c r="F116" s="112" t="s">
        <v>29</v>
      </c>
      <c r="G116" s="110" t="s">
        <v>36</v>
      </c>
      <c r="H116" s="112" t="s">
        <v>37</v>
      </c>
    </row>
    <row r="117" spans="2:8" ht="140.25" customHeight="1">
      <c r="B117" s="124" t="s">
        <v>239</v>
      </c>
      <c r="C117" s="124" t="s">
        <v>240</v>
      </c>
      <c r="D117" s="124" t="s">
        <v>241</v>
      </c>
      <c r="E117" s="124" t="s">
        <v>451</v>
      </c>
      <c r="F117" s="125">
        <v>1</v>
      </c>
      <c r="G117" s="124" t="s">
        <v>452</v>
      </c>
      <c r="H117" s="126" t="s">
        <v>242</v>
      </c>
    </row>
    <row r="118" spans="2:8" ht="140.25" customHeight="1">
      <c r="B118" s="124"/>
      <c r="C118" s="124"/>
      <c r="D118" s="124"/>
      <c r="E118" s="124" t="s">
        <v>453</v>
      </c>
      <c r="F118" s="125">
        <v>1</v>
      </c>
      <c r="G118" s="124" t="s">
        <v>453</v>
      </c>
      <c r="H118" s="441" t="s">
        <v>243</v>
      </c>
    </row>
    <row r="119" spans="2:8" ht="24.75" customHeight="1">
      <c r="B119" s="348"/>
      <c r="C119" s="349"/>
      <c r="D119" s="349"/>
      <c r="E119" s="349"/>
      <c r="F119" s="349"/>
      <c r="G119" s="349"/>
      <c r="H119" s="350"/>
    </row>
    <row r="120" spans="2:8" s="16" customFormat="1" ht="15.75">
      <c r="B120" s="8"/>
      <c r="C120" s="8"/>
      <c r="D120" s="8"/>
      <c r="E120" s="8"/>
      <c r="F120" s="77"/>
      <c r="G120" s="8"/>
      <c r="H120" s="8"/>
    </row>
    <row r="121" spans="2:8" s="16" customFormat="1" ht="15.75">
      <c r="B121" s="8"/>
      <c r="C121" s="8"/>
      <c r="D121" s="8"/>
      <c r="E121" s="8"/>
      <c r="F121" s="77"/>
      <c r="G121" s="8"/>
      <c r="H121" s="8"/>
    </row>
    <row r="122" spans="2:8" ht="17.25">
      <c r="B122" s="252" t="s">
        <v>38</v>
      </c>
      <c r="C122" s="252"/>
      <c r="D122" s="252"/>
      <c r="E122" s="252"/>
      <c r="F122" s="252"/>
      <c r="G122" s="252"/>
      <c r="H122" s="252"/>
    </row>
    <row r="123" spans="2:8" ht="31.5">
      <c r="B123" s="110" t="s">
        <v>39</v>
      </c>
      <c r="C123" s="110" t="s">
        <v>40</v>
      </c>
      <c r="D123" s="39" t="s">
        <v>94</v>
      </c>
      <c r="E123" s="110" t="s">
        <v>41</v>
      </c>
      <c r="F123" s="112" t="s">
        <v>42</v>
      </c>
      <c r="G123" s="112" t="s">
        <v>43</v>
      </c>
      <c r="H123" s="110" t="s">
        <v>44</v>
      </c>
    </row>
    <row r="124" spans="2:8" ht="30">
      <c r="B124" s="379">
        <v>406696</v>
      </c>
      <c r="C124" s="378" t="s">
        <v>373</v>
      </c>
      <c r="D124" s="373"/>
      <c r="E124" s="377" t="s">
        <v>372</v>
      </c>
      <c r="F124" s="367"/>
      <c r="G124" s="373"/>
      <c r="H124" s="243" t="s">
        <v>309</v>
      </c>
    </row>
    <row r="125" spans="2:8" ht="15.75" customHeight="1">
      <c r="B125" s="96">
        <v>405136</v>
      </c>
      <c r="C125" s="108" t="s">
        <v>366</v>
      </c>
      <c r="D125" s="69"/>
      <c r="E125" s="69">
        <v>120000000</v>
      </c>
      <c r="F125" s="380" t="s">
        <v>368</v>
      </c>
      <c r="G125" s="375" t="s">
        <v>374</v>
      </c>
      <c r="H125" s="244"/>
    </row>
    <row r="126" spans="2:8" ht="15.75" customHeight="1">
      <c r="B126" s="381">
        <v>412007</v>
      </c>
      <c r="C126" s="190" t="s">
        <v>367</v>
      </c>
      <c r="D126" s="69"/>
      <c r="E126" s="69">
        <v>700000000</v>
      </c>
      <c r="F126" s="380" t="s">
        <v>375</v>
      </c>
      <c r="G126" s="375" t="s">
        <v>374</v>
      </c>
      <c r="H126" s="244"/>
    </row>
    <row r="127" spans="2:8" ht="15.75" customHeight="1">
      <c r="B127" s="382"/>
      <c r="C127" s="191"/>
      <c r="D127" s="93"/>
      <c r="E127" s="93">
        <v>1000000000000</v>
      </c>
      <c r="F127" s="383" t="s">
        <v>376</v>
      </c>
      <c r="G127" s="375" t="s">
        <v>374</v>
      </c>
      <c r="H127" s="244"/>
    </row>
    <row r="128" spans="2:8" ht="45">
      <c r="B128" s="96">
        <v>414660</v>
      </c>
      <c r="C128" s="108" t="s">
        <v>369</v>
      </c>
      <c r="D128" s="94"/>
      <c r="E128" s="94">
        <v>700000000</v>
      </c>
      <c r="F128" s="383" t="s">
        <v>377</v>
      </c>
      <c r="G128" s="166" t="s">
        <v>374</v>
      </c>
      <c r="H128" s="244"/>
    </row>
    <row r="129" spans="2:8" ht="30">
      <c r="B129" s="96">
        <v>406698</v>
      </c>
      <c r="C129" s="376" t="s">
        <v>370</v>
      </c>
      <c r="D129" s="95"/>
      <c r="E129" s="95">
        <v>800000000</v>
      </c>
      <c r="F129" s="384" t="s">
        <v>378</v>
      </c>
      <c r="G129" s="166" t="s">
        <v>374</v>
      </c>
      <c r="H129" s="244"/>
    </row>
    <row r="130" spans="2:8" ht="15.75" customHeight="1">
      <c r="B130" s="96">
        <v>406699</v>
      </c>
      <c r="C130" s="108" t="s">
        <v>371</v>
      </c>
      <c r="D130" s="385" t="s">
        <v>372</v>
      </c>
      <c r="E130" s="386"/>
      <c r="F130" s="386"/>
      <c r="G130" s="387"/>
      <c r="H130" s="244"/>
    </row>
    <row r="131" spans="2:8" ht="20.25" customHeight="1">
      <c r="B131" s="188">
        <v>417754</v>
      </c>
      <c r="C131" s="190" t="s">
        <v>286</v>
      </c>
      <c r="D131" s="69"/>
      <c r="E131" s="130">
        <v>69745000</v>
      </c>
      <c r="F131" s="96" t="s">
        <v>282</v>
      </c>
      <c r="G131" s="70" t="s">
        <v>170</v>
      </c>
      <c r="H131" s="244"/>
    </row>
    <row r="132" spans="2:8">
      <c r="B132" s="253"/>
      <c r="C132" s="369"/>
      <c r="D132" s="69"/>
      <c r="E132" s="130">
        <v>92445660</v>
      </c>
      <c r="F132" s="96" t="s">
        <v>283</v>
      </c>
      <c r="G132" s="70" t="s">
        <v>170</v>
      </c>
      <c r="H132" s="244"/>
    </row>
    <row r="133" spans="2:8">
      <c r="B133" s="253"/>
      <c r="C133" s="369"/>
      <c r="D133" s="93"/>
      <c r="E133" s="130">
        <v>11000000</v>
      </c>
      <c r="F133" s="96" t="s">
        <v>284</v>
      </c>
      <c r="G133" s="70" t="s">
        <v>170</v>
      </c>
      <c r="H133" s="244"/>
    </row>
    <row r="134" spans="2:8">
      <c r="B134" s="189"/>
      <c r="C134" s="191"/>
      <c r="D134" s="94"/>
      <c r="E134" s="93">
        <v>39621842</v>
      </c>
      <c r="F134" s="96" t="s">
        <v>285</v>
      </c>
      <c r="G134" s="70" t="s">
        <v>170</v>
      </c>
      <c r="H134" s="244"/>
    </row>
    <row r="135" spans="2:8">
      <c r="B135" s="188">
        <v>421477</v>
      </c>
      <c r="C135" s="190" t="s">
        <v>287</v>
      </c>
      <c r="D135" s="95"/>
      <c r="E135" s="93">
        <v>7162500</v>
      </c>
      <c r="F135" s="128" t="s">
        <v>288</v>
      </c>
      <c r="G135" s="70" t="s">
        <v>170</v>
      </c>
      <c r="H135" s="244"/>
    </row>
    <row r="136" spans="2:8" ht="32.25" customHeight="1">
      <c r="B136" s="189"/>
      <c r="C136" s="191"/>
      <c r="D136" s="70"/>
      <c r="E136" s="93">
        <v>13835000</v>
      </c>
      <c r="F136" s="128" t="s">
        <v>289</v>
      </c>
      <c r="G136" s="70" t="s">
        <v>170</v>
      </c>
      <c r="H136" s="244"/>
    </row>
    <row r="137" spans="2:8" ht="36" customHeight="1">
      <c r="B137" s="96">
        <v>421597</v>
      </c>
      <c r="C137" s="80" t="s">
        <v>290</v>
      </c>
      <c r="D137" s="70"/>
      <c r="E137" s="93">
        <v>26315000</v>
      </c>
      <c r="F137" s="128" t="s">
        <v>291</v>
      </c>
      <c r="G137" s="70" t="s">
        <v>170</v>
      </c>
      <c r="H137" s="244"/>
    </row>
    <row r="138" spans="2:8" ht="21.75" customHeight="1">
      <c r="B138" s="188">
        <v>421628</v>
      </c>
      <c r="C138" s="190" t="s">
        <v>297</v>
      </c>
      <c r="D138" s="68"/>
      <c r="E138" s="93">
        <v>4202600</v>
      </c>
      <c r="F138" s="128" t="s">
        <v>292</v>
      </c>
      <c r="G138" s="70" t="s">
        <v>170</v>
      </c>
      <c r="H138" s="244"/>
    </row>
    <row r="139" spans="2:8" ht="21.75" customHeight="1">
      <c r="B139" s="253"/>
      <c r="C139" s="369"/>
      <c r="D139" s="68"/>
      <c r="E139" s="93">
        <v>1496000</v>
      </c>
      <c r="F139" s="128" t="s">
        <v>289</v>
      </c>
      <c r="G139" s="70" t="s">
        <v>170</v>
      </c>
      <c r="H139" s="244"/>
    </row>
    <row r="140" spans="2:8" ht="21.75" customHeight="1">
      <c r="B140" s="253"/>
      <c r="C140" s="369"/>
      <c r="D140" s="68"/>
      <c r="E140" s="93">
        <v>793500</v>
      </c>
      <c r="F140" s="128" t="s">
        <v>293</v>
      </c>
      <c r="G140" s="70" t="s">
        <v>170</v>
      </c>
      <c r="H140" s="244"/>
    </row>
    <row r="141" spans="2:8">
      <c r="B141" s="253"/>
      <c r="C141" s="369"/>
      <c r="D141" s="69"/>
      <c r="E141" s="93">
        <v>3615450</v>
      </c>
      <c r="F141" s="93" t="s">
        <v>294</v>
      </c>
      <c r="G141" s="70" t="s">
        <v>170</v>
      </c>
      <c r="H141" s="244"/>
    </row>
    <row r="142" spans="2:8" ht="18.75" customHeight="1">
      <c r="B142" s="253"/>
      <c r="C142" s="369"/>
      <c r="D142" s="93"/>
      <c r="E142" s="93">
        <v>637800</v>
      </c>
      <c r="F142" s="93" t="s">
        <v>295</v>
      </c>
      <c r="G142" s="70" t="s">
        <v>170</v>
      </c>
      <c r="H142" s="244"/>
    </row>
    <row r="143" spans="2:8" ht="18.75" customHeight="1">
      <c r="B143" s="189"/>
      <c r="C143" s="191"/>
      <c r="D143" s="93"/>
      <c r="E143" s="130">
        <v>5338000</v>
      </c>
      <c r="F143" s="129" t="s">
        <v>296</v>
      </c>
      <c r="G143" s="70" t="s">
        <v>170</v>
      </c>
      <c r="H143" s="244"/>
    </row>
    <row r="144" spans="2:8" ht="27.75" customHeight="1">
      <c r="B144" s="97">
        <v>421640</v>
      </c>
      <c r="C144" s="108" t="s">
        <v>300</v>
      </c>
      <c r="D144" s="93"/>
      <c r="E144" s="130">
        <v>21776000</v>
      </c>
      <c r="F144" s="129" t="s">
        <v>298</v>
      </c>
      <c r="G144" s="70" t="s">
        <v>170</v>
      </c>
      <c r="H144" s="244"/>
    </row>
    <row r="145" spans="2:8" ht="30.75" customHeight="1">
      <c r="B145" s="97">
        <v>422391</v>
      </c>
      <c r="C145" s="108" t="s">
        <v>315</v>
      </c>
      <c r="D145" s="32"/>
      <c r="E145" s="130">
        <v>816000</v>
      </c>
      <c r="F145" s="129" t="s">
        <v>292</v>
      </c>
      <c r="G145" s="70" t="s">
        <v>170</v>
      </c>
      <c r="H145" s="244"/>
    </row>
    <row r="146" spans="2:8" ht="30">
      <c r="B146" s="97">
        <v>404496</v>
      </c>
      <c r="C146" s="108" t="s">
        <v>316</v>
      </c>
      <c r="D146" s="32"/>
      <c r="E146" s="130">
        <v>91800000</v>
      </c>
      <c r="F146" s="129" t="s">
        <v>299</v>
      </c>
      <c r="G146" s="70" t="s">
        <v>170</v>
      </c>
      <c r="H146" s="244"/>
    </row>
    <row r="147" spans="2:8" ht="15.75">
      <c r="B147" s="96">
        <v>387663</v>
      </c>
      <c r="C147" s="254" t="s">
        <v>317</v>
      </c>
      <c r="D147" s="32"/>
      <c r="E147" s="130">
        <v>2100000</v>
      </c>
      <c r="F147" s="129" t="s">
        <v>301</v>
      </c>
      <c r="G147" s="70" t="s">
        <v>170</v>
      </c>
      <c r="H147" s="244"/>
    </row>
    <row r="148" spans="2:8" ht="15.75">
      <c r="B148" s="96">
        <v>422223</v>
      </c>
      <c r="C148" s="255"/>
      <c r="D148" s="32"/>
      <c r="E148" s="130">
        <v>20900000</v>
      </c>
      <c r="F148" s="129" t="s">
        <v>302</v>
      </c>
      <c r="G148" s="70" t="s">
        <v>170</v>
      </c>
      <c r="H148" s="244"/>
    </row>
    <row r="149" spans="2:8" ht="15.75">
      <c r="B149" s="155"/>
      <c r="C149" s="256"/>
      <c r="D149" s="32"/>
      <c r="E149" s="130">
        <v>25375000</v>
      </c>
      <c r="F149" s="129" t="s">
        <v>318</v>
      </c>
      <c r="G149" s="70" t="s">
        <v>170</v>
      </c>
      <c r="H149" s="244"/>
    </row>
    <row r="150" spans="2:8" ht="15" customHeight="1">
      <c r="B150" s="257" t="s">
        <v>303</v>
      </c>
      <c r="C150" s="258"/>
      <c r="D150" s="258"/>
      <c r="E150" s="258"/>
      <c r="F150" s="259"/>
      <c r="G150" s="70"/>
      <c r="H150" s="244"/>
    </row>
    <row r="151" spans="2:8" ht="15" customHeight="1">
      <c r="B151" s="365" t="s">
        <v>346</v>
      </c>
      <c r="C151" s="190" t="s">
        <v>347</v>
      </c>
      <c r="D151" s="366"/>
      <c r="E151" s="366">
        <f>8000000*12</f>
        <v>96000000</v>
      </c>
      <c r="F151" s="367" t="s">
        <v>348</v>
      </c>
      <c r="G151" s="70" t="s">
        <v>170</v>
      </c>
      <c r="H151" s="244"/>
    </row>
    <row r="152" spans="2:8" ht="15" customHeight="1">
      <c r="B152" s="368"/>
      <c r="C152" s="369"/>
      <c r="D152" s="366"/>
      <c r="E152" s="366">
        <f>78000000*2</f>
        <v>156000000</v>
      </c>
      <c r="F152" s="367" t="s">
        <v>349</v>
      </c>
      <c r="G152" s="70" t="s">
        <v>170</v>
      </c>
      <c r="H152" s="244"/>
    </row>
    <row r="153" spans="2:8" ht="15" customHeight="1">
      <c r="B153" s="370"/>
      <c r="C153" s="191"/>
      <c r="D153" s="366"/>
      <c r="E153" s="366">
        <f>7000000*12</f>
        <v>84000000</v>
      </c>
      <c r="F153" s="367" t="s">
        <v>350</v>
      </c>
      <c r="G153" s="70" t="s">
        <v>170</v>
      </c>
      <c r="H153" s="244"/>
    </row>
    <row r="154" spans="2:8" ht="15" customHeight="1">
      <c r="B154" s="371" t="s">
        <v>351</v>
      </c>
      <c r="C154" s="372" t="s">
        <v>352</v>
      </c>
      <c r="D154" s="373"/>
      <c r="E154" s="373"/>
      <c r="F154" s="374" t="s">
        <v>353</v>
      </c>
      <c r="G154" s="373"/>
      <c r="H154" s="244"/>
    </row>
    <row r="155" spans="2:8" ht="15" customHeight="1">
      <c r="B155" s="365" t="s">
        <v>346</v>
      </c>
      <c r="C155" s="388" t="s">
        <v>347</v>
      </c>
      <c r="D155" s="68"/>
      <c r="E155" s="68">
        <f>8000000*12</f>
        <v>96000000</v>
      </c>
      <c r="F155" s="389" t="s">
        <v>348</v>
      </c>
      <c r="G155" s="166" t="s">
        <v>170</v>
      </c>
      <c r="H155" s="244"/>
    </row>
    <row r="156" spans="2:8" ht="15" customHeight="1">
      <c r="B156" s="368"/>
      <c r="C156" s="390"/>
      <c r="D156" s="68"/>
      <c r="E156" s="68">
        <f>78000000*2</f>
        <v>156000000</v>
      </c>
      <c r="F156" s="389" t="s">
        <v>349</v>
      </c>
      <c r="G156" s="166" t="s">
        <v>171</v>
      </c>
      <c r="H156" s="244"/>
    </row>
    <row r="157" spans="2:8" ht="15" customHeight="1">
      <c r="B157" s="368"/>
      <c r="C157" s="390"/>
      <c r="D157" s="68"/>
      <c r="E157" s="68">
        <f>7000000*12</f>
        <v>84000000</v>
      </c>
      <c r="F157" s="389" t="s">
        <v>350</v>
      </c>
      <c r="G157" s="166" t="s">
        <v>171</v>
      </c>
      <c r="H157" s="244"/>
    </row>
    <row r="158" spans="2:8" ht="15" customHeight="1">
      <c r="B158" s="370"/>
      <c r="C158" s="391"/>
      <c r="D158" s="69"/>
      <c r="E158" s="69">
        <v>227200000</v>
      </c>
      <c r="F158" s="80" t="s">
        <v>379</v>
      </c>
      <c r="G158" s="166" t="s">
        <v>171</v>
      </c>
      <c r="H158" s="244"/>
    </row>
    <row r="159" spans="2:8" ht="15" customHeight="1">
      <c r="B159" s="254" t="s">
        <v>354</v>
      </c>
      <c r="C159" s="190" t="s">
        <v>355</v>
      </c>
      <c r="D159" s="373"/>
      <c r="E159" s="392">
        <v>16716000000</v>
      </c>
      <c r="F159" s="393" t="s">
        <v>380</v>
      </c>
      <c r="G159" s="166" t="s">
        <v>170</v>
      </c>
      <c r="H159" s="244"/>
    </row>
    <row r="160" spans="2:8" ht="15" customHeight="1">
      <c r="B160" s="256"/>
      <c r="C160" s="191"/>
      <c r="D160" s="373"/>
      <c r="E160" s="392">
        <v>11144000000</v>
      </c>
      <c r="F160" s="393" t="s">
        <v>381</v>
      </c>
      <c r="G160" s="166" t="s">
        <v>170</v>
      </c>
      <c r="H160" s="244"/>
    </row>
    <row r="161" spans="2:8" ht="15" customHeight="1">
      <c r="B161" s="188" t="s">
        <v>356</v>
      </c>
      <c r="C161" s="394" t="s">
        <v>357</v>
      </c>
      <c r="D161" s="373"/>
      <c r="E161" s="392">
        <f>79200000+668800000+1041600000</f>
        <v>1789600000</v>
      </c>
      <c r="F161" s="393" t="s">
        <v>382</v>
      </c>
      <c r="G161" s="166" t="s">
        <v>170</v>
      </c>
      <c r="H161" s="244"/>
    </row>
    <row r="162" spans="2:8" ht="15" customHeight="1">
      <c r="B162" s="253"/>
      <c r="C162" s="395"/>
      <c r="D162" s="373"/>
      <c r="E162" s="392">
        <f>696000000+112000000+620000000</f>
        <v>1428000000</v>
      </c>
      <c r="F162" s="393" t="s">
        <v>383</v>
      </c>
      <c r="G162" s="166" t="s">
        <v>170</v>
      </c>
      <c r="H162" s="244"/>
    </row>
    <row r="163" spans="2:8" ht="15" customHeight="1">
      <c r="B163" s="253"/>
      <c r="C163" s="395"/>
      <c r="D163" s="373"/>
      <c r="E163" s="392">
        <v>280000000</v>
      </c>
      <c r="F163" s="393" t="s">
        <v>384</v>
      </c>
      <c r="G163" s="166" t="s">
        <v>170</v>
      </c>
      <c r="H163" s="244"/>
    </row>
    <row r="164" spans="2:8" ht="15" customHeight="1">
      <c r="B164" s="253"/>
      <c r="C164" s="395"/>
      <c r="D164" s="373"/>
      <c r="E164" s="392">
        <v>168000000</v>
      </c>
      <c r="F164" s="393" t="s">
        <v>385</v>
      </c>
      <c r="G164" s="166" t="s">
        <v>170</v>
      </c>
      <c r="H164" s="244"/>
    </row>
    <row r="165" spans="2:8" ht="15" customHeight="1">
      <c r="B165" s="253"/>
      <c r="C165" s="395"/>
      <c r="D165" s="373"/>
      <c r="E165" s="392">
        <f>372000000+600000000+96000000</f>
        <v>1068000000</v>
      </c>
      <c r="F165" s="393" t="s">
        <v>386</v>
      </c>
      <c r="G165" s="166" t="s">
        <v>170</v>
      </c>
      <c r="H165" s="244"/>
    </row>
    <row r="166" spans="2:8" ht="15" customHeight="1">
      <c r="B166" s="253"/>
      <c r="C166" s="395"/>
      <c r="D166" s="373"/>
      <c r="E166" s="392">
        <v>360000000</v>
      </c>
      <c r="F166" s="393" t="s">
        <v>387</v>
      </c>
      <c r="G166" s="166" t="s">
        <v>170</v>
      </c>
      <c r="H166" s="244"/>
    </row>
    <row r="167" spans="2:8" ht="15" customHeight="1">
      <c r="B167" s="253"/>
      <c r="C167" s="395"/>
      <c r="D167" s="373"/>
      <c r="E167" s="392">
        <v>160000000</v>
      </c>
      <c r="F167" s="393" t="s">
        <v>388</v>
      </c>
      <c r="G167" s="166" t="s">
        <v>170</v>
      </c>
      <c r="H167" s="244"/>
    </row>
    <row r="168" spans="2:8" ht="15" customHeight="1">
      <c r="B168" s="189"/>
      <c r="C168" s="396"/>
      <c r="D168" s="373"/>
      <c r="E168" s="397">
        <f>52800000+248000000+240000000+2320000000+694400000+64000000</f>
        <v>3619200000</v>
      </c>
      <c r="F168" s="393" t="s">
        <v>389</v>
      </c>
      <c r="G168" s="166" t="s">
        <v>170</v>
      </c>
      <c r="H168" s="244"/>
    </row>
    <row r="169" spans="2:8" ht="15" customHeight="1">
      <c r="B169" s="254" t="s">
        <v>358</v>
      </c>
      <c r="C169" s="388" t="s">
        <v>359</v>
      </c>
      <c r="D169" s="373"/>
      <c r="E169" s="397">
        <v>960000000</v>
      </c>
      <c r="F169" s="393" t="s">
        <v>390</v>
      </c>
      <c r="G169" s="166" t="s">
        <v>170</v>
      </c>
      <c r="H169" s="244"/>
    </row>
    <row r="170" spans="2:8" ht="15" customHeight="1">
      <c r="B170" s="255"/>
      <c r="C170" s="390"/>
      <c r="D170" s="373"/>
      <c r="E170" s="397">
        <v>240000000</v>
      </c>
      <c r="F170" s="393" t="s">
        <v>391</v>
      </c>
      <c r="G170" s="166" t="s">
        <v>170</v>
      </c>
      <c r="H170" s="244"/>
    </row>
    <row r="171" spans="2:8" ht="15" customHeight="1">
      <c r="B171" s="255"/>
      <c r="C171" s="390"/>
      <c r="D171" s="373"/>
      <c r="E171" s="397">
        <v>240000000</v>
      </c>
      <c r="F171" s="393" t="s">
        <v>392</v>
      </c>
      <c r="G171" s="166" t="s">
        <v>170</v>
      </c>
      <c r="H171" s="244"/>
    </row>
    <row r="172" spans="2:8" ht="15" customHeight="1">
      <c r="B172" s="255"/>
      <c r="C172" s="390"/>
      <c r="D172" s="373"/>
      <c r="E172" s="397">
        <v>240000000</v>
      </c>
      <c r="F172" s="393" t="s">
        <v>393</v>
      </c>
      <c r="G172" s="166" t="s">
        <v>170</v>
      </c>
      <c r="H172" s="244"/>
    </row>
    <row r="173" spans="2:8" ht="15" customHeight="1">
      <c r="B173" s="256"/>
      <c r="C173" s="391"/>
      <c r="D173" s="373"/>
      <c r="E173" s="397">
        <v>240000000</v>
      </c>
      <c r="F173" s="393" t="s">
        <v>394</v>
      </c>
      <c r="G173" s="166" t="s">
        <v>170</v>
      </c>
      <c r="H173" s="244"/>
    </row>
    <row r="174" spans="2:8" ht="30.75" customHeight="1">
      <c r="B174" s="372" t="s">
        <v>360</v>
      </c>
      <c r="C174" s="398" t="s">
        <v>361</v>
      </c>
      <c r="D174" s="373"/>
      <c r="E174" s="131">
        <v>507840000</v>
      </c>
      <c r="F174" s="157" t="s">
        <v>395</v>
      </c>
      <c r="G174" s="70" t="s">
        <v>170</v>
      </c>
      <c r="H174" s="244"/>
    </row>
    <row r="175" spans="2:8" ht="15" customHeight="1">
      <c r="B175" s="367"/>
      <c r="C175" s="389"/>
      <c r="D175" s="373"/>
      <c r="E175" s="131">
        <v>899750000</v>
      </c>
      <c r="F175" s="157" t="s">
        <v>396</v>
      </c>
      <c r="G175" s="70" t="s">
        <v>170</v>
      </c>
      <c r="H175" s="244"/>
    </row>
    <row r="176" spans="2:8" ht="15" customHeight="1">
      <c r="B176" s="367"/>
      <c r="C176" s="389"/>
      <c r="D176" s="373"/>
      <c r="E176" s="131">
        <v>761760000</v>
      </c>
      <c r="F176" s="157" t="s">
        <v>380</v>
      </c>
      <c r="G176" s="70" t="s">
        <v>170</v>
      </c>
      <c r="H176" s="244"/>
    </row>
    <row r="177" spans="2:8" ht="15" customHeight="1">
      <c r="B177" s="372" t="s">
        <v>362</v>
      </c>
      <c r="C177" s="399" t="s">
        <v>363</v>
      </c>
      <c r="D177" s="373"/>
      <c r="E177" s="397">
        <v>768000000</v>
      </c>
      <c r="F177" s="400" t="s">
        <v>388</v>
      </c>
      <c r="G177" s="70" t="s">
        <v>170</v>
      </c>
      <c r="H177" s="244"/>
    </row>
    <row r="178" spans="2:8" ht="15" customHeight="1">
      <c r="B178" s="367"/>
      <c r="C178" s="389"/>
      <c r="D178" s="373"/>
      <c r="E178" s="397">
        <v>512000000</v>
      </c>
      <c r="F178" s="400" t="s">
        <v>384</v>
      </c>
      <c r="G178" s="70" t="s">
        <v>170</v>
      </c>
      <c r="H178" s="244"/>
    </row>
    <row r="179" spans="2:8" ht="15" customHeight="1">
      <c r="B179" s="367"/>
      <c r="C179" s="389"/>
      <c r="D179" s="373"/>
      <c r="E179" s="397">
        <v>1361844000</v>
      </c>
      <c r="F179" s="400" t="s">
        <v>382</v>
      </c>
      <c r="G179" s="70" t="s">
        <v>170</v>
      </c>
      <c r="H179" s="244"/>
    </row>
    <row r="180" spans="2:8" ht="15" customHeight="1">
      <c r="B180" s="367"/>
      <c r="C180" s="389"/>
      <c r="D180" s="373"/>
      <c r="E180" s="397">
        <v>1248416000</v>
      </c>
      <c r="F180" s="400" t="s">
        <v>383</v>
      </c>
      <c r="G180" s="70" t="s">
        <v>170</v>
      </c>
      <c r="H180" s="244"/>
    </row>
    <row r="181" spans="2:8" ht="15" customHeight="1">
      <c r="B181" s="190" t="s">
        <v>364</v>
      </c>
      <c r="C181" s="388" t="s">
        <v>365</v>
      </c>
      <c r="D181" s="373"/>
      <c r="E181" s="397">
        <v>300000000</v>
      </c>
      <c r="F181" s="400" t="s">
        <v>390</v>
      </c>
      <c r="G181" s="70" t="s">
        <v>170</v>
      </c>
      <c r="H181" s="244"/>
    </row>
    <row r="182" spans="2:8" ht="15" customHeight="1">
      <c r="B182" s="369"/>
      <c r="C182" s="390"/>
      <c r="D182" s="373"/>
      <c r="E182" s="397">
        <v>300000000</v>
      </c>
      <c r="F182" s="400" t="s">
        <v>391</v>
      </c>
      <c r="G182" s="70" t="s">
        <v>170</v>
      </c>
      <c r="H182" s="244"/>
    </row>
    <row r="183" spans="2:8" ht="15" customHeight="1">
      <c r="B183" s="369"/>
      <c r="C183" s="390"/>
      <c r="D183" s="373"/>
      <c r="E183" s="397">
        <v>300000000</v>
      </c>
      <c r="F183" s="400" t="s">
        <v>392</v>
      </c>
      <c r="G183" s="70" t="s">
        <v>170</v>
      </c>
      <c r="H183" s="244"/>
    </row>
    <row r="184" spans="2:8" ht="15" customHeight="1">
      <c r="B184" s="369"/>
      <c r="C184" s="390"/>
      <c r="D184" s="373"/>
      <c r="E184" s="397">
        <v>300000000</v>
      </c>
      <c r="F184" s="400" t="s">
        <v>393</v>
      </c>
      <c r="G184" s="70" t="s">
        <v>170</v>
      </c>
      <c r="H184" s="244"/>
    </row>
    <row r="185" spans="2:8" ht="15" customHeight="1">
      <c r="B185" s="191"/>
      <c r="C185" s="391"/>
      <c r="D185" s="373"/>
      <c r="E185" s="397">
        <v>300000000</v>
      </c>
      <c r="F185" s="400" t="s">
        <v>394</v>
      </c>
      <c r="G185" s="70" t="s">
        <v>170</v>
      </c>
      <c r="H185" s="244"/>
    </row>
    <row r="186" spans="2:8" ht="15" customHeight="1">
      <c r="B186" s="190" t="s">
        <v>397</v>
      </c>
      <c r="C186" s="190" t="s">
        <v>398</v>
      </c>
      <c r="D186" s="373"/>
      <c r="E186" s="397">
        <f>1152000000+40480000</f>
        <v>1192480000</v>
      </c>
      <c r="F186" s="400" t="s">
        <v>384</v>
      </c>
      <c r="G186" s="70" t="s">
        <v>170</v>
      </c>
      <c r="H186" s="244"/>
    </row>
    <row r="187" spans="2:8" ht="15" customHeight="1">
      <c r="B187" s="369"/>
      <c r="C187" s="369"/>
      <c r="D187" s="373"/>
      <c r="E187" s="397">
        <v>60720000</v>
      </c>
      <c r="F187" s="400" t="s">
        <v>399</v>
      </c>
      <c r="G187" s="70" t="s">
        <v>170</v>
      </c>
      <c r="H187" s="244"/>
    </row>
    <row r="188" spans="2:8" ht="15" customHeight="1">
      <c r="B188" s="191"/>
      <c r="C188" s="191"/>
      <c r="D188" s="373"/>
      <c r="E188" s="397">
        <f>768000000+101200000</f>
        <v>869200000</v>
      </c>
      <c r="F188" s="400" t="s">
        <v>388</v>
      </c>
      <c r="G188" s="70" t="s">
        <v>170</v>
      </c>
      <c r="H188" s="244"/>
    </row>
    <row r="189" spans="2:8" ht="27.75" customHeight="1">
      <c r="B189" s="166" t="s">
        <v>400</v>
      </c>
      <c r="C189" s="401" t="s">
        <v>401</v>
      </c>
      <c r="D189" s="373"/>
      <c r="E189" s="131">
        <f>96000000+70000000+135000000</f>
        <v>301000000</v>
      </c>
      <c r="F189" s="157" t="s">
        <v>402</v>
      </c>
      <c r="G189" s="132" t="s">
        <v>170</v>
      </c>
      <c r="H189" s="244"/>
    </row>
    <row r="190" spans="2:8" ht="15" customHeight="1">
      <c r="B190" s="254" t="s">
        <v>403</v>
      </c>
      <c r="C190" s="388" t="s">
        <v>404</v>
      </c>
      <c r="D190" s="373"/>
      <c r="E190" s="397">
        <v>1668420000</v>
      </c>
      <c r="F190" s="400" t="s">
        <v>396</v>
      </c>
      <c r="G190" s="70" t="s">
        <v>170</v>
      </c>
      <c r="H190" s="244"/>
    </row>
    <row r="191" spans="2:8" ht="15" customHeight="1">
      <c r="B191" s="256"/>
      <c r="C191" s="391"/>
      <c r="D191" s="373"/>
      <c r="E191" s="69">
        <v>1246500000</v>
      </c>
      <c r="F191" s="70" t="s">
        <v>382</v>
      </c>
      <c r="G191" s="70" t="s">
        <v>170</v>
      </c>
      <c r="H191" s="244"/>
    </row>
    <row r="192" spans="2:8" ht="15" customHeight="1">
      <c r="B192" s="402" t="s">
        <v>172</v>
      </c>
      <c r="C192" s="188" t="s">
        <v>173</v>
      </c>
      <c r="D192" s="106"/>
      <c r="E192" s="106">
        <v>112500000</v>
      </c>
      <c r="F192" s="70" t="s">
        <v>304</v>
      </c>
      <c r="G192" s="70" t="s">
        <v>170</v>
      </c>
      <c r="H192" s="244"/>
    </row>
    <row r="193" spans="2:8" ht="15" customHeight="1">
      <c r="B193" s="402"/>
      <c r="C193" s="189"/>
      <c r="D193" s="106"/>
      <c r="E193" s="106">
        <v>75000000</v>
      </c>
      <c r="F193" s="70" t="s">
        <v>305</v>
      </c>
      <c r="G193" s="70" t="s">
        <v>170</v>
      </c>
      <c r="H193" s="244"/>
    </row>
    <row r="194" spans="2:8" ht="15" customHeight="1">
      <c r="B194" s="70" t="s">
        <v>405</v>
      </c>
      <c r="C194" s="108" t="s">
        <v>406</v>
      </c>
      <c r="D194" s="106"/>
      <c r="E194" s="106">
        <v>1500000000</v>
      </c>
      <c r="F194" s="70" t="s">
        <v>407</v>
      </c>
      <c r="G194" s="70" t="s">
        <v>170</v>
      </c>
      <c r="H194" s="244"/>
    </row>
    <row r="195" spans="2:8" ht="15.75" customHeight="1">
      <c r="B195" s="187" t="s">
        <v>174</v>
      </c>
      <c r="C195" s="190" t="s">
        <v>308</v>
      </c>
      <c r="D195" s="106"/>
      <c r="E195" s="106">
        <v>1170000000</v>
      </c>
      <c r="F195" s="70" t="s">
        <v>306</v>
      </c>
      <c r="G195" s="132" t="s">
        <v>171</v>
      </c>
      <c r="H195" s="244"/>
    </row>
    <row r="196" spans="2:8">
      <c r="B196" s="187"/>
      <c r="C196" s="191"/>
      <c r="D196" s="106"/>
      <c r="E196" s="106">
        <v>1430000000</v>
      </c>
      <c r="F196" s="70" t="s">
        <v>307</v>
      </c>
      <c r="G196" s="132" t="s">
        <v>171</v>
      </c>
      <c r="H196" s="244"/>
    </row>
    <row r="197" spans="2:8" ht="26.25" customHeight="1">
      <c r="B197" s="132" t="s">
        <v>319</v>
      </c>
      <c r="C197" s="156" t="s">
        <v>320</v>
      </c>
      <c r="D197" s="131"/>
      <c r="E197" s="131">
        <v>1500000000</v>
      </c>
      <c r="F197" s="157" t="s">
        <v>321</v>
      </c>
      <c r="G197" s="70" t="s">
        <v>170</v>
      </c>
      <c r="H197" s="245"/>
    </row>
    <row r="198" spans="2:8" s="16" customFormat="1" ht="15.75">
      <c r="B198" s="154"/>
      <c r="C198" s="8"/>
      <c r="D198" s="8"/>
      <c r="E198" s="8"/>
      <c r="F198" s="77"/>
      <c r="G198" s="8"/>
      <c r="H198" s="77"/>
    </row>
    <row r="199" spans="2:8" s="16" customFormat="1" ht="15.75">
      <c r="B199" s="8"/>
      <c r="C199" s="8"/>
      <c r="D199" s="8"/>
      <c r="E199" s="8"/>
      <c r="F199" s="77"/>
      <c r="G199" s="8"/>
      <c r="H199" s="8"/>
    </row>
    <row r="200" spans="2:8" ht="17.25">
      <c r="B200" s="353" t="s">
        <v>100</v>
      </c>
      <c r="C200" s="354"/>
      <c r="D200" s="354"/>
      <c r="E200" s="354"/>
      <c r="F200" s="354"/>
      <c r="G200" s="354"/>
      <c r="H200" s="355"/>
    </row>
    <row r="201" spans="2:8" ht="15.75">
      <c r="B201" s="121" t="s">
        <v>45</v>
      </c>
      <c r="C201" s="121" t="s">
        <v>46</v>
      </c>
      <c r="D201" s="121" t="s">
        <v>24</v>
      </c>
      <c r="E201" s="121" t="s">
        <v>47</v>
      </c>
      <c r="F201" s="122" t="s">
        <v>48</v>
      </c>
      <c r="G201" s="121" t="s">
        <v>49</v>
      </c>
      <c r="H201" s="122" t="s">
        <v>50</v>
      </c>
    </row>
    <row r="202" spans="2:8">
      <c r="B202" s="136">
        <v>100</v>
      </c>
      <c r="C202" s="60">
        <v>111</v>
      </c>
      <c r="D202" s="134" t="s">
        <v>175</v>
      </c>
      <c r="E202" s="137">
        <v>1138147692</v>
      </c>
      <c r="F202" s="98">
        <v>1138147692</v>
      </c>
      <c r="G202" s="139">
        <f t="shared" ref="G202:G238" si="1">E202-F202</f>
        <v>0</v>
      </c>
      <c r="H202" s="272" t="s">
        <v>129</v>
      </c>
    </row>
    <row r="203" spans="2:8" ht="25.5">
      <c r="B203" s="136">
        <v>100</v>
      </c>
      <c r="C203" s="60">
        <v>113</v>
      </c>
      <c r="D203" s="134" t="s">
        <v>176</v>
      </c>
      <c r="E203" s="137">
        <v>134982100</v>
      </c>
      <c r="F203" s="137">
        <v>57500900</v>
      </c>
      <c r="G203" s="139">
        <f t="shared" si="1"/>
        <v>77481200</v>
      </c>
      <c r="H203" s="273"/>
    </row>
    <row r="204" spans="2:8">
      <c r="B204" s="136">
        <v>100</v>
      </c>
      <c r="C204" s="60">
        <v>114</v>
      </c>
      <c r="D204" s="134" t="s">
        <v>177</v>
      </c>
      <c r="E204" s="137">
        <v>405732964</v>
      </c>
      <c r="F204" s="99">
        <v>311167862</v>
      </c>
      <c r="G204" s="65">
        <f t="shared" si="1"/>
        <v>94565102</v>
      </c>
      <c r="H204" s="273"/>
    </row>
    <row r="205" spans="2:8" ht="25.5">
      <c r="B205" s="136">
        <v>100</v>
      </c>
      <c r="C205" s="60">
        <v>123</v>
      </c>
      <c r="D205" s="134" t="s">
        <v>178</v>
      </c>
      <c r="E205" s="137">
        <v>15031512</v>
      </c>
      <c r="F205" s="137">
        <v>15031512</v>
      </c>
      <c r="G205" s="137">
        <f t="shared" si="1"/>
        <v>0</v>
      </c>
      <c r="H205" s="273"/>
    </row>
    <row r="206" spans="2:8" ht="25.5">
      <c r="B206" s="136">
        <v>100</v>
      </c>
      <c r="C206" s="60">
        <v>125</v>
      </c>
      <c r="D206" s="134" t="s">
        <v>310</v>
      </c>
      <c r="E206" s="137">
        <v>13000000</v>
      </c>
      <c r="F206" s="137">
        <v>3450832</v>
      </c>
      <c r="G206" s="137">
        <f t="shared" si="1"/>
        <v>9549168</v>
      </c>
      <c r="H206" s="273"/>
    </row>
    <row r="207" spans="2:8">
      <c r="B207" s="136">
        <v>100</v>
      </c>
      <c r="C207" s="60">
        <v>131</v>
      </c>
      <c r="D207" s="134" t="s">
        <v>179</v>
      </c>
      <c r="E207" s="137">
        <v>226680010</v>
      </c>
      <c r="F207" s="140">
        <v>219165780</v>
      </c>
      <c r="G207" s="139">
        <f t="shared" si="1"/>
        <v>7514230</v>
      </c>
      <c r="H207" s="273"/>
    </row>
    <row r="208" spans="2:8" ht="25.5">
      <c r="B208" s="136">
        <v>100</v>
      </c>
      <c r="C208" s="60">
        <v>133</v>
      </c>
      <c r="D208" s="134" t="s">
        <v>180</v>
      </c>
      <c r="E208" s="137">
        <v>295963272</v>
      </c>
      <c r="F208" s="140">
        <v>273412107</v>
      </c>
      <c r="G208" s="138">
        <f t="shared" si="1"/>
        <v>22551165</v>
      </c>
      <c r="H208" s="273"/>
    </row>
    <row r="209" spans="2:8" ht="25.5">
      <c r="B209" s="136">
        <v>100</v>
      </c>
      <c r="C209" s="60">
        <v>137</v>
      </c>
      <c r="D209" s="134" t="s">
        <v>181</v>
      </c>
      <c r="E209" s="137">
        <v>32448956</v>
      </c>
      <c r="F209" s="140">
        <v>32445677</v>
      </c>
      <c r="G209" s="138">
        <f t="shared" si="1"/>
        <v>3279</v>
      </c>
      <c r="H209" s="273"/>
    </row>
    <row r="210" spans="2:8">
      <c r="B210" s="136">
        <v>100</v>
      </c>
      <c r="C210" s="61">
        <v>144</v>
      </c>
      <c r="D210" s="134" t="s">
        <v>182</v>
      </c>
      <c r="E210" s="137">
        <v>1568254084</v>
      </c>
      <c r="F210" s="140">
        <v>1552229538</v>
      </c>
      <c r="G210" s="138">
        <f t="shared" si="1"/>
        <v>16024546</v>
      </c>
      <c r="H210" s="273"/>
    </row>
    <row r="211" spans="2:8">
      <c r="B211" s="136">
        <v>100</v>
      </c>
      <c r="C211" s="60">
        <v>145</v>
      </c>
      <c r="D211" s="134" t="s">
        <v>183</v>
      </c>
      <c r="E211" s="138">
        <v>319602992</v>
      </c>
      <c r="F211" s="141">
        <v>299208565</v>
      </c>
      <c r="G211" s="138">
        <f t="shared" si="1"/>
        <v>20394427</v>
      </c>
      <c r="H211" s="273"/>
    </row>
    <row r="212" spans="2:8" ht="25.5">
      <c r="B212" s="136">
        <v>100</v>
      </c>
      <c r="C212" s="60">
        <v>199</v>
      </c>
      <c r="D212" s="134" t="s">
        <v>184</v>
      </c>
      <c r="E212" s="138">
        <v>18922689</v>
      </c>
      <c r="F212" s="142">
        <v>17044329</v>
      </c>
      <c r="G212" s="139">
        <f t="shared" si="1"/>
        <v>1878360</v>
      </c>
      <c r="H212" s="273"/>
    </row>
    <row r="213" spans="2:8">
      <c r="B213" s="136">
        <v>200</v>
      </c>
      <c r="C213" s="60">
        <v>211</v>
      </c>
      <c r="D213" s="64" t="s">
        <v>185</v>
      </c>
      <c r="E213" s="137">
        <v>202780500</v>
      </c>
      <c r="F213" s="140">
        <v>38017500</v>
      </c>
      <c r="G213" s="143">
        <f t="shared" si="1"/>
        <v>164763000</v>
      </c>
      <c r="H213" s="273"/>
    </row>
    <row r="214" spans="2:8">
      <c r="B214" s="136">
        <v>200</v>
      </c>
      <c r="C214" s="60">
        <v>212</v>
      </c>
      <c r="D214" s="64" t="s">
        <v>186</v>
      </c>
      <c r="E214" s="137">
        <v>27570069</v>
      </c>
      <c r="F214" s="140">
        <v>13098986</v>
      </c>
      <c r="G214" s="139">
        <f t="shared" si="1"/>
        <v>14471083</v>
      </c>
      <c r="H214" s="273"/>
    </row>
    <row r="215" spans="2:8" ht="38.25">
      <c r="B215" s="136">
        <v>200</v>
      </c>
      <c r="C215" s="60">
        <v>214</v>
      </c>
      <c r="D215" s="64" t="s">
        <v>187</v>
      </c>
      <c r="E215" s="137">
        <v>7016347</v>
      </c>
      <c r="F215" s="140">
        <v>2465580</v>
      </c>
      <c r="G215" s="143">
        <f t="shared" si="1"/>
        <v>4550767</v>
      </c>
      <c r="H215" s="273"/>
    </row>
    <row r="216" spans="2:8">
      <c r="B216" s="136">
        <v>200</v>
      </c>
      <c r="C216" s="61">
        <v>231</v>
      </c>
      <c r="D216" s="64" t="s">
        <v>188</v>
      </c>
      <c r="E216" s="146">
        <v>140000000</v>
      </c>
      <c r="F216" s="99">
        <v>76575666</v>
      </c>
      <c r="G216" s="66">
        <f t="shared" si="1"/>
        <v>63424334</v>
      </c>
      <c r="H216" s="273"/>
    </row>
    <row r="217" spans="2:8">
      <c r="B217" s="136">
        <v>200</v>
      </c>
      <c r="C217" s="61">
        <v>232</v>
      </c>
      <c r="D217" s="64" t="s">
        <v>189</v>
      </c>
      <c r="E217" s="138">
        <v>1154236832</v>
      </c>
      <c r="F217" s="142">
        <v>998509693</v>
      </c>
      <c r="G217" s="143">
        <f t="shared" si="1"/>
        <v>155727139</v>
      </c>
      <c r="H217" s="273"/>
    </row>
    <row r="218" spans="2:8" ht="38.25">
      <c r="B218" s="136">
        <v>200</v>
      </c>
      <c r="C218" s="62">
        <v>242</v>
      </c>
      <c r="D218" s="63" t="s">
        <v>190</v>
      </c>
      <c r="E218" s="137">
        <v>95595000</v>
      </c>
      <c r="F218" s="99">
        <v>0</v>
      </c>
      <c r="G218" s="143">
        <f t="shared" si="1"/>
        <v>95595000</v>
      </c>
      <c r="H218" s="273"/>
    </row>
    <row r="219" spans="2:8" ht="63.75">
      <c r="B219" s="136">
        <v>200</v>
      </c>
      <c r="C219" s="62">
        <v>243</v>
      </c>
      <c r="D219" s="63" t="s">
        <v>191</v>
      </c>
      <c r="E219" s="137">
        <v>356175000</v>
      </c>
      <c r="F219" s="99">
        <v>112860000</v>
      </c>
      <c r="G219" s="143">
        <f t="shared" si="1"/>
        <v>243315000</v>
      </c>
      <c r="H219" s="273"/>
    </row>
    <row r="220" spans="2:8" ht="51">
      <c r="B220" s="136">
        <v>200</v>
      </c>
      <c r="C220" s="62">
        <v>244</v>
      </c>
      <c r="D220" s="63" t="s">
        <v>192</v>
      </c>
      <c r="E220" s="137">
        <v>1424315701</v>
      </c>
      <c r="F220" s="99">
        <v>908375996</v>
      </c>
      <c r="G220" s="139">
        <f t="shared" si="1"/>
        <v>515939705</v>
      </c>
      <c r="H220" s="273"/>
    </row>
    <row r="221" spans="2:8" ht="38.25">
      <c r="B221" s="136">
        <v>200</v>
      </c>
      <c r="C221" s="62">
        <v>245</v>
      </c>
      <c r="D221" s="63" t="s">
        <v>193</v>
      </c>
      <c r="E221" s="137">
        <v>83250000</v>
      </c>
      <c r="F221" s="99">
        <v>41750000</v>
      </c>
      <c r="G221" s="143">
        <f t="shared" si="1"/>
        <v>41500000</v>
      </c>
      <c r="H221" s="273"/>
    </row>
    <row r="222" spans="2:8" ht="25.5">
      <c r="B222" s="136">
        <v>200</v>
      </c>
      <c r="C222" s="62">
        <v>251</v>
      </c>
      <c r="D222" s="64" t="s">
        <v>194</v>
      </c>
      <c r="E222" s="137">
        <v>103422800</v>
      </c>
      <c r="F222" s="99">
        <v>77550000</v>
      </c>
      <c r="G222" s="139">
        <f t="shared" si="1"/>
        <v>25872800</v>
      </c>
      <c r="H222" s="273"/>
    </row>
    <row r="223" spans="2:8" ht="38.25">
      <c r="B223" s="136">
        <v>200</v>
      </c>
      <c r="C223" s="62">
        <v>262</v>
      </c>
      <c r="D223" s="64" t="s">
        <v>195</v>
      </c>
      <c r="E223" s="137">
        <v>10146656</v>
      </c>
      <c r="F223" s="99">
        <v>0</v>
      </c>
      <c r="G223" s="143">
        <f t="shared" si="1"/>
        <v>10146656</v>
      </c>
      <c r="H223" s="273"/>
    </row>
    <row r="224" spans="2:8">
      <c r="B224" s="136">
        <v>200</v>
      </c>
      <c r="C224" s="62">
        <v>263</v>
      </c>
      <c r="D224" s="64" t="s">
        <v>196</v>
      </c>
      <c r="E224" s="137">
        <v>9714000</v>
      </c>
      <c r="F224" s="99">
        <v>8921000</v>
      </c>
      <c r="G224" s="139">
        <f t="shared" si="1"/>
        <v>793000</v>
      </c>
      <c r="H224" s="273"/>
    </row>
    <row r="225" spans="2:8" ht="25.5">
      <c r="B225" s="136">
        <v>200</v>
      </c>
      <c r="C225" s="62">
        <v>264</v>
      </c>
      <c r="D225" s="64" t="s">
        <v>197</v>
      </c>
      <c r="E225" s="138">
        <v>0</v>
      </c>
      <c r="F225" s="99">
        <v>0</v>
      </c>
      <c r="G225" s="139">
        <f t="shared" si="1"/>
        <v>0</v>
      </c>
      <c r="H225" s="273"/>
    </row>
    <row r="226" spans="2:8" ht="25.5">
      <c r="B226" s="136">
        <v>200</v>
      </c>
      <c r="C226" s="62">
        <v>265</v>
      </c>
      <c r="D226" s="64" t="s">
        <v>198</v>
      </c>
      <c r="E226" s="137">
        <v>18316080</v>
      </c>
      <c r="F226" s="99">
        <v>12000000</v>
      </c>
      <c r="G226" s="139">
        <v>6316080</v>
      </c>
      <c r="H226" s="273"/>
    </row>
    <row r="227" spans="2:8" ht="25.5">
      <c r="B227" s="136">
        <v>200</v>
      </c>
      <c r="C227" s="62">
        <v>268</v>
      </c>
      <c r="D227" s="64" t="s">
        <v>199</v>
      </c>
      <c r="E227" s="137">
        <v>101808000</v>
      </c>
      <c r="F227" s="99">
        <v>67597000</v>
      </c>
      <c r="G227" s="139">
        <v>34211000</v>
      </c>
      <c r="H227" s="273"/>
    </row>
    <row r="228" spans="2:8" ht="25.5">
      <c r="B228" s="136">
        <v>200</v>
      </c>
      <c r="C228" s="62">
        <v>269</v>
      </c>
      <c r="D228" s="64" t="s">
        <v>200</v>
      </c>
      <c r="E228" s="137">
        <v>22660000</v>
      </c>
      <c r="F228" s="99">
        <v>21688302</v>
      </c>
      <c r="G228" s="139">
        <v>971698</v>
      </c>
      <c r="H228" s="273"/>
    </row>
    <row r="229" spans="2:8" ht="25.5">
      <c r="B229" s="136">
        <v>200</v>
      </c>
      <c r="C229" s="60">
        <v>271</v>
      </c>
      <c r="D229" s="134" t="s">
        <v>201</v>
      </c>
      <c r="E229" s="137">
        <v>237068000</v>
      </c>
      <c r="F229" s="99">
        <v>172380000</v>
      </c>
      <c r="G229" s="143">
        <f t="shared" si="1"/>
        <v>64688000</v>
      </c>
      <c r="H229" s="273"/>
    </row>
    <row r="230" spans="2:8" ht="25.5">
      <c r="B230" s="136">
        <v>200</v>
      </c>
      <c r="C230" s="62">
        <v>281</v>
      </c>
      <c r="D230" s="64" t="s">
        <v>202</v>
      </c>
      <c r="E230" s="99">
        <v>0</v>
      </c>
      <c r="F230" s="99">
        <v>0</v>
      </c>
      <c r="G230" s="99">
        <f t="shared" si="1"/>
        <v>0</v>
      </c>
      <c r="H230" s="273"/>
    </row>
    <row r="231" spans="2:8" ht="25.5">
      <c r="B231" s="136">
        <v>200</v>
      </c>
      <c r="C231" s="62">
        <v>284</v>
      </c>
      <c r="D231" s="64" t="s">
        <v>203</v>
      </c>
      <c r="E231" s="137">
        <v>0</v>
      </c>
      <c r="F231" s="99">
        <v>0</v>
      </c>
      <c r="G231" s="139">
        <f t="shared" si="1"/>
        <v>0</v>
      </c>
      <c r="H231" s="273"/>
    </row>
    <row r="232" spans="2:8" ht="38.25">
      <c r="B232" s="136">
        <v>200</v>
      </c>
      <c r="C232" s="62">
        <v>291</v>
      </c>
      <c r="D232" s="64" t="s">
        <v>204</v>
      </c>
      <c r="E232" s="137">
        <v>0</v>
      </c>
      <c r="F232" s="99">
        <v>0</v>
      </c>
      <c r="G232" s="139">
        <f t="shared" si="1"/>
        <v>0</v>
      </c>
      <c r="H232" s="273"/>
    </row>
    <row r="233" spans="2:8" ht="25.5">
      <c r="B233" s="136">
        <v>300</v>
      </c>
      <c r="C233" s="62">
        <v>311</v>
      </c>
      <c r="D233" s="64" t="s">
        <v>205</v>
      </c>
      <c r="E233" s="137">
        <v>68619904</v>
      </c>
      <c r="F233" s="99">
        <v>56750551</v>
      </c>
      <c r="G233" s="139">
        <f t="shared" si="1"/>
        <v>11869353</v>
      </c>
      <c r="H233" s="273"/>
    </row>
    <row r="234" spans="2:8">
      <c r="B234" s="136">
        <v>300</v>
      </c>
      <c r="C234" s="62">
        <v>322</v>
      </c>
      <c r="D234" s="64" t="s">
        <v>206</v>
      </c>
      <c r="E234" s="137">
        <v>0</v>
      </c>
      <c r="F234" s="99">
        <v>0</v>
      </c>
      <c r="G234" s="143">
        <f t="shared" si="1"/>
        <v>0</v>
      </c>
      <c r="H234" s="273"/>
    </row>
    <row r="235" spans="2:8">
      <c r="B235" s="136">
        <v>300</v>
      </c>
      <c r="C235" s="62">
        <v>323</v>
      </c>
      <c r="D235" s="64" t="s">
        <v>207</v>
      </c>
      <c r="E235" s="137">
        <v>0</v>
      </c>
      <c r="F235" s="99">
        <v>0</v>
      </c>
      <c r="G235" s="139">
        <f t="shared" si="1"/>
        <v>0</v>
      </c>
      <c r="H235" s="273"/>
    </row>
    <row r="236" spans="2:8">
      <c r="B236" s="136">
        <v>300</v>
      </c>
      <c r="C236" s="62">
        <v>324</v>
      </c>
      <c r="D236" s="64" t="s">
        <v>208</v>
      </c>
      <c r="E236" s="137">
        <v>0</v>
      </c>
      <c r="F236" s="99">
        <v>0</v>
      </c>
      <c r="G236" s="143">
        <f t="shared" si="1"/>
        <v>0</v>
      </c>
      <c r="H236" s="273"/>
    </row>
    <row r="237" spans="2:8" ht="25.5">
      <c r="B237" s="136">
        <v>300</v>
      </c>
      <c r="C237" s="62">
        <v>331</v>
      </c>
      <c r="D237" s="64" t="s">
        <v>209</v>
      </c>
      <c r="E237" s="137">
        <v>22017800</v>
      </c>
      <c r="F237" s="99">
        <v>21776000</v>
      </c>
      <c r="G237" s="139">
        <f t="shared" si="1"/>
        <v>241800</v>
      </c>
      <c r="H237" s="273"/>
    </row>
    <row r="238" spans="2:8" ht="25.5">
      <c r="B238" s="136">
        <v>300</v>
      </c>
      <c r="C238" s="62">
        <v>333</v>
      </c>
      <c r="D238" s="64" t="s">
        <v>210</v>
      </c>
      <c r="E238" s="137">
        <v>107000000</v>
      </c>
      <c r="F238" s="99">
        <v>73750000</v>
      </c>
      <c r="G238" s="143">
        <f t="shared" si="1"/>
        <v>33250000</v>
      </c>
      <c r="H238" s="273"/>
    </row>
    <row r="239" spans="2:8" ht="25.5">
      <c r="B239" s="136">
        <v>300</v>
      </c>
      <c r="C239" s="62">
        <v>334</v>
      </c>
      <c r="D239" s="64" t="s">
        <v>211</v>
      </c>
      <c r="E239" s="137">
        <v>0</v>
      </c>
      <c r="F239" s="99">
        <v>0</v>
      </c>
      <c r="G239" s="143">
        <v>0</v>
      </c>
      <c r="H239" s="273"/>
    </row>
    <row r="240" spans="2:8" ht="25.5">
      <c r="B240" s="136">
        <v>300</v>
      </c>
      <c r="C240" s="62">
        <v>335</v>
      </c>
      <c r="D240" s="64" t="s">
        <v>212</v>
      </c>
      <c r="E240" s="137">
        <v>0</v>
      </c>
      <c r="F240" s="99">
        <v>0</v>
      </c>
      <c r="G240" s="139">
        <f>E240-F240</f>
        <v>0</v>
      </c>
      <c r="H240" s="273"/>
    </row>
    <row r="241" spans="2:8" ht="25.5">
      <c r="B241" s="136">
        <v>300</v>
      </c>
      <c r="C241" s="62">
        <v>341</v>
      </c>
      <c r="D241" s="64" t="s">
        <v>213</v>
      </c>
      <c r="E241" s="137">
        <v>20982350</v>
      </c>
      <c r="F241" s="99">
        <v>16899350</v>
      </c>
      <c r="G241" s="143">
        <f>E241-F241</f>
        <v>4083000</v>
      </c>
      <c r="H241" s="273"/>
    </row>
    <row r="242" spans="2:8" ht="25.5">
      <c r="B242" s="136">
        <v>300</v>
      </c>
      <c r="C242" s="62">
        <v>342</v>
      </c>
      <c r="D242" s="64" t="s">
        <v>214</v>
      </c>
      <c r="E242" s="137">
        <v>313280434</v>
      </c>
      <c r="F242" s="99">
        <v>297899524</v>
      </c>
      <c r="G242" s="143">
        <f t="shared" ref="G242:G265" si="2">E242-F242</f>
        <v>15380910</v>
      </c>
      <c r="H242" s="273"/>
    </row>
    <row r="243" spans="2:8" ht="25.5">
      <c r="B243" s="136">
        <v>300</v>
      </c>
      <c r="C243" s="62">
        <v>343</v>
      </c>
      <c r="D243" s="64" t="s">
        <v>215</v>
      </c>
      <c r="E243" s="137">
        <v>28962000</v>
      </c>
      <c r="F243" s="99">
        <v>23205502</v>
      </c>
      <c r="G243" s="143">
        <f t="shared" si="2"/>
        <v>5756498</v>
      </c>
      <c r="H243" s="273"/>
    </row>
    <row r="244" spans="2:8" ht="25.5">
      <c r="B244" s="136">
        <v>300</v>
      </c>
      <c r="C244" s="62">
        <v>344</v>
      </c>
      <c r="D244" s="64" t="s">
        <v>216</v>
      </c>
      <c r="E244" s="137">
        <v>245500</v>
      </c>
      <c r="F244" s="99">
        <v>0</v>
      </c>
      <c r="G244" s="139">
        <f t="shared" si="2"/>
        <v>245500</v>
      </c>
      <c r="H244" s="273"/>
    </row>
    <row r="245" spans="2:8" ht="25.5">
      <c r="B245" s="136">
        <v>300</v>
      </c>
      <c r="C245" s="62">
        <v>346</v>
      </c>
      <c r="D245" s="64" t="s">
        <v>217</v>
      </c>
      <c r="E245" s="137">
        <v>9171634</v>
      </c>
      <c r="F245" s="99">
        <v>7579110</v>
      </c>
      <c r="G245" s="139">
        <f t="shared" si="2"/>
        <v>1592524</v>
      </c>
      <c r="H245" s="273"/>
    </row>
    <row r="246" spans="2:8" ht="25.5">
      <c r="B246" s="136">
        <v>300</v>
      </c>
      <c r="C246" s="62">
        <v>351</v>
      </c>
      <c r="D246" s="64" t="s">
        <v>218</v>
      </c>
      <c r="E246" s="137">
        <v>40282900</v>
      </c>
      <c r="F246" s="98">
        <v>40058300</v>
      </c>
      <c r="G246" s="138">
        <f t="shared" si="2"/>
        <v>224600</v>
      </c>
      <c r="H246" s="273"/>
    </row>
    <row r="247" spans="2:8" ht="25.5">
      <c r="B247" s="136">
        <v>300</v>
      </c>
      <c r="C247" s="62">
        <v>355</v>
      </c>
      <c r="D247" s="64" t="s">
        <v>219</v>
      </c>
      <c r="E247" s="137">
        <v>55170000</v>
      </c>
      <c r="F247" s="99">
        <v>26315000</v>
      </c>
      <c r="G247" s="139">
        <f t="shared" si="2"/>
        <v>28855000</v>
      </c>
      <c r="H247" s="273"/>
    </row>
    <row r="248" spans="2:8" ht="51">
      <c r="B248" s="136">
        <v>300</v>
      </c>
      <c r="C248" s="62">
        <v>358</v>
      </c>
      <c r="D248" s="63" t="s">
        <v>220</v>
      </c>
      <c r="E248" s="137">
        <v>40221985</v>
      </c>
      <c r="F248" s="99">
        <v>63800</v>
      </c>
      <c r="G248" s="139">
        <f t="shared" si="2"/>
        <v>40158185</v>
      </c>
      <c r="H248" s="273"/>
    </row>
    <row r="249" spans="2:8">
      <c r="B249" s="136">
        <v>300</v>
      </c>
      <c r="C249" s="62">
        <v>361</v>
      </c>
      <c r="D249" s="64" t="s">
        <v>221</v>
      </c>
      <c r="E249" s="137">
        <v>0</v>
      </c>
      <c r="F249" s="99">
        <v>0</v>
      </c>
      <c r="G249" s="139">
        <f t="shared" si="2"/>
        <v>0</v>
      </c>
      <c r="H249" s="273"/>
    </row>
    <row r="250" spans="2:8" ht="25.5">
      <c r="B250" s="136">
        <v>300</v>
      </c>
      <c r="C250" s="62">
        <v>392</v>
      </c>
      <c r="D250" s="63" t="s">
        <v>222</v>
      </c>
      <c r="E250" s="137">
        <v>782527</v>
      </c>
      <c r="F250" s="99">
        <v>0</v>
      </c>
      <c r="G250" s="143">
        <f t="shared" si="2"/>
        <v>782527</v>
      </c>
      <c r="H250" s="273"/>
    </row>
    <row r="251" spans="2:8" ht="25.5">
      <c r="B251" s="136">
        <v>300</v>
      </c>
      <c r="C251" s="62">
        <v>394</v>
      </c>
      <c r="D251" s="63" t="s">
        <v>223</v>
      </c>
      <c r="E251" s="137">
        <v>0</v>
      </c>
      <c r="F251" s="99">
        <v>0</v>
      </c>
      <c r="G251" s="139">
        <f t="shared" si="2"/>
        <v>0</v>
      </c>
      <c r="H251" s="273"/>
    </row>
    <row r="252" spans="2:8" ht="25.5">
      <c r="B252" s="136">
        <v>300</v>
      </c>
      <c r="C252" s="62">
        <v>398</v>
      </c>
      <c r="D252" s="63" t="s">
        <v>224</v>
      </c>
      <c r="E252" s="137">
        <v>0</v>
      </c>
      <c r="F252" s="99">
        <v>0</v>
      </c>
      <c r="G252" s="139">
        <f t="shared" si="2"/>
        <v>0</v>
      </c>
      <c r="H252" s="273"/>
    </row>
    <row r="253" spans="2:8" ht="25.5">
      <c r="B253" s="136">
        <v>300</v>
      </c>
      <c r="C253" s="62">
        <v>399</v>
      </c>
      <c r="D253" s="63" t="s">
        <v>225</v>
      </c>
      <c r="E253" s="137">
        <v>68225297</v>
      </c>
      <c r="F253" s="99">
        <v>27535000</v>
      </c>
      <c r="G253" s="139">
        <f t="shared" si="2"/>
        <v>40690297</v>
      </c>
      <c r="H253" s="273"/>
    </row>
    <row r="254" spans="2:8" ht="38.25">
      <c r="B254" s="136">
        <v>500</v>
      </c>
      <c r="C254" s="62">
        <v>534</v>
      </c>
      <c r="D254" s="63" t="s">
        <v>226</v>
      </c>
      <c r="E254" s="137">
        <v>0</v>
      </c>
      <c r="F254" s="99">
        <v>0</v>
      </c>
      <c r="G254" s="139">
        <f t="shared" si="2"/>
        <v>0</v>
      </c>
      <c r="H254" s="273"/>
    </row>
    <row r="255" spans="2:8" ht="38.25">
      <c r="B255" s="136">
        <v>500</v>
      </c>
      <c r="C255" s="62">
        <v>536</v>
      </c>
      <c r="D255" s="63" t="s">
        <v>227</v>
      </c>
      <c r="E255" s="137">
        <v>37310000</v>
      </c>
      <c r="F255" s="99">
        <v>4742143</v>
      </c>
      <c r="G255" s="139">
        <f t="shared" si="2"/>
        <v>32567857</v>
      </c>
      <c r="H255" s="273"/>
    </row>
    <row r="256" spans="2:8" ht="25.5">
      <c r="B256" s="136">
        <v>500</v>
      </c>
      <c r="C256" s="62">
        <v>541</v>
      </c>
      <c r="D256" s="63" t="s">
        <v>228</v>
      </c>
      <c r="E256" s="137">
        <v>191052817</v>
      </c>
      <c r="F256" s="99">
        <v>140175000</v>
      </c>
      <c r="G256" s="139">
        <f t="shared" si="2"/>
        <v>50877817</v>
      </c>
      <c r="H256" s="273"/>
    </row>
    <row r="257" spans="2:8" ht="25.5">
      <c r="B257" s="136">
        <v>500</v>
      </c>
      <c r="C257" s="62">
        <v>542</v>
      </c>
      <c r="D257" s="63" t="s">
        <v>229</v>
      </c>
      <c r="E257" s="137">
        <v>90000000</v>
      </c>
      <c r="F257" s="99">
        <v>69745000</v>
      </c>
      <c r="G257" s="139">
        <f t="shared" si="2"/>
        <v>20255000</v>
      </c>
      <c r="H257" s="273"/>
    </row>
    <row r="258" spans="2:8" ht="25.5">
      <c r="B258" s="136">
        <v>500</v>
      </c>
      <c r="C258" s="62">
        <v>543</v>
      </c>
      <c r="D258" s="63" t="s">
        <v>230</v>
      </c>
      <c r="E258" s="137">
        <v>189933000</v>
      </c>
      <c r="F258" s="99">
        <v>138325359</v>
      </c>
      <c r="G258" s="139">
        <f t="shared" si="2"/>
        <v>51607641</v>
      </c>
      <c r="H258" s="273"/>
    </row>
    <row r="259" spans="2:8" ht="51">
      <c r="B259" s="136">
        <v>800</v>
      </c>
      <c r="C259" s="62">
        <v>831</v>
      </c>
      <c r="D259" s="134" t="s">
        <v>231</v>
      </c>
      <c r="E259" s="137">
        <v>850438294</v>
      </c>
      <c r="F259" s="99">
        <v>850438294</v>
      </c>
      <c r="G259" s="139">
        <f t="shared" si="2"/>
        <v>0</v>
      </c>
      <c r="H259" s="273"/>
    </row>
    <row r="260" spans="2:8" ht="51">
      <c r="B260" s="136">
        <v>800</v>
      </c>
      <c r="C260" s="60">
        <v>831</v>
      </c>
      <c r="D260" s="134" t="s">
        <v>232</v>
      </c>
      <c r="E260" s="137">
        <v>11000000000</v>
      </c>
      <c r="F260" s="99">
        <v>11000000000</v>
      </c>
      <c r="G260" s="143">
        <f t="shared" si="2"/>
        <v>0</v>
      </c>
      <c r="H260" s="273"/>
    </row>
    <row r="261" spans="2:8" ht="51">
      <c r="B261" s="136">
        <v>800</v>
      </c>
      <c r="C261" s="60">
        <v>831</v>
      </c>
      <c r="D261" s="134" t="s">
        <v>233</v>
      </c>
      <c r="E261" s="137">
        <v>0</v>
      </c>
      <c r="F261" s="99">
        <v>0</v>
      </c>
      <c r="G261" s="139">
        <f t="shared" si="2"/>
        <v>0</v>
      </c>
      <c r="H261" s="273"/>
    </row>
    <row r="262" spans="2:8" ht="76.5">
      <c r="B262" s="136">
        <v>800</v>
      </c>
      <c r="C262" s="135" t="s">
        <v>234</v>
      </c>
      <c r="D262" s="134" t="s">
        <v>235</v>
      </c>
      <c r="E262" s="139">
        <v>25809791474</v>
      </c>
      <c r="F262" s="99">
        <v>4500000000</v>
      </c>
      <c r="G262" s="143">
        <f t="shared" si="2"/>
        <v>21309791474</v>
      </c>
      <c r="H262" s="273"/>
    </row>
    <row r="263" spans="2:8">
      <c r="B263" s="136">
        <v>840</v>
      </c>
      <c r="C263" s="60">
        <v>841</v>
      </c>
      <c r="D263" s="64" t="s">
        <v>236</v>
      </c>
      <c r="E263" s="137">
        <v>5799712</v>
      </c>
      <c r="F263" s="99">
        <v>5799712</v>
      </c>
      <c r="G263" s="139">
        <f t="shared" si="2"/>
        <v>0</v>
      </c>
      <c r="H263" s="273"/>
    </row>
    <row r="264" spans="2:8" ht="38.25">
      <c r="B264" s="136">
        <v>840</v>
      </c>
      <c r="C264" s="62">
        <v>846</v>
      </c>
      <c r="D264" s="64" t="s">
        <v>237</v>
      </c>
      <c r="E264" s="137">
        <v>0</v>
      </c>
      <c r="F264" s="99">
        <v>0</v>
      </c>
      <c r="G264" s="139">
        <f t="shared" si="2"/>
        <v>0</v>
      </c>
      <c r="H264" s="273"/>
    </row>
    <row r="265" spans="2:8" ht="25.5">
      <c r="B265" s="136">
        <v>900</v>
      </c>
      <c r="C265" s="62">
        <v>910</v>
      </c>
      <c r="D265" s="64" t="s">
        <v>238</v>
      </c>
      <c r="E265" s="67">
        <v>20000000</v>
      </c>
      <c r="F265" s="99">
        <v>1471335</v>
      </c>
      <c r="G265" s="139">
        <f t="shared" si="2"/>
        <v>18528665</v>
      </c>
      <c r="H265" s="273"/>
    </row>
    <row r="266" spans="2:8">
      <c r="B266" s="147"/>
      <c r="C266" s="148"/>
      <c r="D266" s="39" t="s">
        <v>163</v>
      </c>
      <c r="E266" s="120">
        <v>38305273673</v>
      </c>
      <c r="F266" s="120">
        <f>SUM(F202:F265)</f>
        <v>23773123497</v>
      </c>
      <c r="G266" s="120">
        <f>SUM(G202:G265)</f>
        <v>23359005387</v>
      </c>
      <c r="H266" s="273"/>
    </row>
    <row r="267" spans="2:8">
      <c r="B267" s="149"/>
      <c r="C267" s="16"/>
      <c r="D267" s="144"/>
      <c r="E267" s="145"/>
      <c r="F267" s="145"/>
      <c r="G267" s="145"/>
      <c r="H267" s="150"/>
    </row>
    <row r="268" spans="2:8">
      <c r="B268" s="151" t="s">
        <v>311</v>
      </c>
      <c r="C268" s="152" t="s">
        <v>312</v>
      </c>
      <c r="D268" s="144"/>
      <c r="E268" s="145"/>
      <c r="F268" s="145"/>
      <c r="G268" s="145"/>
      <c r="H268" s="150"/>
    </row>
    <row r="269" spans="2:8" ht="18.75">
      <c r="B269" s="151"/>
      <c r="C269" s="153" t="s">
        <v>313</v>
      </c>
      <c r="D269" s="144"/>
      <c r="E269" s="145"/>
      <c r="F269" s="145"/>
      <c r="G269" s="145"/>
      <c r="H269" s="150"/>
    </row>
    <row r="270" spans="2:8" ht="318" customHeight="1">
      <c r="B270" s="351"/>
      <c r="C270" s="352"/>
      <c r="D270" s="352"/>
      <c r="E270" s="352"/>
      <c r="F270" s="352"/>
      <c r="G270" s="352"/>
      <c r="H270" s="352"/>
    </row>
    <row r="271" spans="2:8" ht="11.25" customHeight="1">
      <c r="B271" s="36"/>
      <c r="C271" s="15"/>
      <c r="D271" s="15"/>
      <c r="E271" s="15"/>
      <c r="F271" s="79"/>
      <c r="G271" s="15"/>
      <c r="H271" s="15"/>
    </row>
    <row r="272" spans="2:8" s="16" customFormat="1" ht="9" customHeight="1">
      <c r="B272" s="8"/>
      <c r="C272" s="8"/>
      <c r="D272" s="8"/>
      <c r="E272" s="8"/>
      <c r="F272" s="77"/>
      <c r="G272" s="8"/>
      <c r="H272" s="8"/>
    </row>
    <row r="273" spans="2:8" ht="17.25">
      <c r="B273" s="267" t="s">
        <v>51</v>
      </c>
      <c r="C273" s="267"/>
      <c r="D273" s="267"/>
      <c r="E273" s="267"/>
      <c r="F273" s="267"/>
      <c r="G273" s="267"/>
      <c r="H273" s="267"/>
    </row>
    <row r="274" spans="2:8" ht="15.75" customHeight="1">
      <c r="B274" s="37" t="s">
        <v>16</v>
      </c>
      <c r="C274" s="37" t="s">
        <v>52</v>
      </c>
      <c r="D274" s="37" t="s">
        <v>53</v>
      </c>
      <c r="E274" s="268" t="s">
        <v>54</v>
      </c>
      <c r="F274" s="268"/>
      <c r="G274" s="268"/>
      <c r="H274" s="38" t="s">
        <v>55</v>
      </c>
    </row>
    <row r="275" spans="2:8" ht="15.75" customHeight="1">
      <c r="B275" s="167" t="s">
        <v>322</v>
      </c>
      <c r="C275" s="167" t="s">
        <v>408</v>
      </c>
      <c r="D275" s="167" t="s">
        <v>409</v>
      </c>
      <c r="E275" s="270" t="s">
        <v>169</v>
      </c>
      <c r="F275" s="404"/>
      <c r="G275" s="271"/>
      <c r="H275" s="243" t="s">
        <v>152</v>
      </c>
    </row>
    <row r="276" spans="2:8" ht="15.75" customHeight="1">
      <c r="B276" s="167" t="s">
        <v>324</v>
      </c>
      <c r="C276" s="167" t="s">
        <v>408</v>
      </c>
      <c r="D276" s="167" t="s">
        <v>409</v>
      </c>
      <c r="E276" s="270" t="s">
        <v>169</v>
      </c>
      <c r="F276" s="404"/>
      <c r="G276" s="271"/>
      <c r="H276" s="244"/>
    </row>
    <row r="277" spans="2:8" ht="15.75" customHeight="1">
      <c r="B277" s="167" t="s">
        <v>325</v>
      </c>
      <c r="C277" s="167" t="s">
        <v>408</v>
      </c>
      <c r="D277" s="167" t="s">
        <v>409</v>
      </c>
      <c r="E277" s="270" t="s">
        <v>169</v>
      </c>
      <c r="F277" s="404"/>
      <c r="G277" s="271"/>
      <c r="H277" s="244"/>
    </row>
    <row r="278" spans="2:8" ht="15.75" customHeight="1">
      <c r="B278" s="405" t="s">
        <v>252</v>
      </c>
      <c r="C278" s="167" t="s">
        <v>408</v>
      </c>
      <c r="D278" s="167" t="s">
        <v>409</v>
      </c>
      <c r="E278" s="270" t="s">
        <v>169</v>
      </c>
      <c r="F278" s="404"/>
      <c r="G278" s="271"/>
      <c r="H278" s="244"/>
    </row>
    <row r="279" spans="2:8" ht="15.75" customHeight="1">
      <c r="B279" s="405" t="s">
        <v>253</v>
      </c>
      <c r="C279" s="167" t="s">
        <v>408</v>
      </c>
      <c r="D279" s="406">
        <v>152474932</v>
      </c>
      <c r="E279" s="270" t="s">
        <v>410</v>
      </c>
      <c r="F279" s="404"/>
      <c r="G279" s="271"/>
      <c r="H279" s="244"/>
    </row>
    <row r="280" spans="2:8" ht="15.75" customHeight="1">
      <c r="B280" s="405" t="s">
        <v>254</v>
      </c>
      <c r="C280" s="167" t="s">
        <v>408</v>
      </c>
      <c r="D280" s="167" t="s">
        <v>409</v>
      </c>
      <c r="E280" s="270" t="s">
        <v>169</v>
      </c>
      <c r="F280" s="404"/>
      <c r="G280" s="271"/>
      <c r="H280" s="244"/>
    </row>
    <row r="281" spans="2:8" ht="15.75" customHeight="1">
      <c r="B281" s="405" t="s">
        <v>411</v>
      </c>
      <c r="C281" s="167" t="s">
        <v>408</v>
      </c>
      <c r="D281" s="406">
        <v>748357000</v>
      </c>
      <c r="E281" s="403" t="s">
        <v>412</v>
      </c>
      <c r="F281" s="403"/>
      <c r="G281" s="403"/>
      <c r="H281" s="244"/>
    </row>
    <row r="282" spans="2:8" ht="15.75" customHeight="1">
      <c r="B282" s="405" t="s">
        <v>167</v>
      </c>
      <c r="C282" s="167" t="s">
        <v>408</v>
      </c>
      <c r="D282" s="406">
        <v>0</v>
      </c>
      <c r="E282" s="270" t="s">
        <v>169</v>
      </c>
      <c r="F282" s="404"/>
      <c r="G282" s="271"/>
      <c r="H282" s="244"/>
    </row>
    <row r="283" spans="2:8" ht="15.75" customHeight="1">
      <c r="B283" s="405" t="s">
        <v>168</v>
      </c>
      <c r="C283" s="167" t="s">
        <v>408</v>
      </c>
      <c r="D283" s="167">
        <v>0</v>
      </c>
      <c r="E283" s="270" t="s">
        <v>169</v>
      </c>
      <c r="F283" s="404"/>
      <c r="G283" s="271"/>
      <c r="H283" s="244"/>
    </row>
    <row r="284" spans="2:8" ht="15.75" customHeight="1">
      <c r="B284" s="59" t="s">
        <v>260</v>
      </c>
      <c r="C284" s="162" t="s">
        <v>169</v>
      </c>
      <c r="D284" s="88">
        <v>0</v>
      </c>
      <c r="E284" s="240" t="s">
        <v>169</v>
      </c>
      <c r="F284" s="241"/>
      <c r="G284" s="242"/>
      <c r="H284" s="244"/>
    </row>
    <row r="285" spans="2:8" ht="15.75">
      <c r="B285" s="59" t="s">
        <v>261</v>
      </c>
      <c r="C285" s="115" t="s">
        <v>169</v>
      </c>
      <c r="D285" s="88">
        <v>0</v>
      </c>
      <c r="E285" s="240" t="s">
        <v>169</v>
      </c>
      <c r="F285" s="241"/>
      <c r="G285" s="242"/>
      <c r="H285" s="244"/>
    </row>
    <row r="286" spans="2:8" ht="15.75">
      <c r="B286" s="246" t="s">
        <v>262</v>
      </c>
      <c r="C286" s="127" t="s">
        <v>276</v>
      </c>
      <c r="D286" s="88">
        <v>917200000</v>
      </c>
      <c r="E286" s="240" t="s">
        <v>276</v>
      </c>
      <c r="F286" s="241"/>
      <c r="G286" s="242"/>
      <c r="H286" s="244"/>
    </row>
    <row r="287" spans="2:8" ht="15.75">
      <c r="B287" s="247"/>
      <c r="C287" s="127" t="s">
        <v>277</v>
      </c>
      <c r="D287" s="88">
        <v>6050000</v>
      </c>
      <c r="E287" s="240" t="s">
        <v>277</v>
      </c>
      <c r="F287" s="241"/>
      <c r="G287" s="242"/>
      <c r="H287" s="244"/>
    </row>
    <row r="288" spans="2:8" ht="15.75">
      <c r="B288" s="247"/>
      <c r="C288" s="127" t="s">
        <v>278</v>
      </c>
      <c r="D288" s="88">
        <v>266427359</v>
      </c>
      <c r="E288" s="240" t="s">
        <v>278</v>
      </c>
      <c r="F288" s="241"/>
      <c r="G288" s="242"/>
      <c r="H288" s="244"/>
    </row>
    <row r="289" spans="2:8" ht="15.75">
      <c r="B289" s="247"/>
      <c r="C289" s="127" t="s">
        <v>279</v>
      </c>
      <c r="D289" s="88">
        <v>77239872</v>
      </c>
      <c r="E289" s="240" t="s">
        <v>279</v>
      </c>
      <c r="F289" s="241"/>
      <c r="G289" s="242"/>
      <c r="H289" s="244"/>
    </row>
    <row r="290" spans="2:8" ht="18" customHeight="1">
      <c r="B290" s="247"/>
      <c r="C290" s="127" t="s">
        <v>280</v>
      </c>
      <c r="D290" s="88">
        <v>165510000</v>
      </c>
      <c r="E290" s="240" t="s">
        <v>280</v>
      </c>
      <c r="F290" s="241"/>
      <c r="G290" s="242"/>
      <c r="H290" s="244"/>
    </row>
    <row r="291" spans="2:8" ht="18" customHeight="1">
      <c r="B291" s="248"/>
      <c r="C291" s="127" t="s">
        <v>281</v>
      </c>
      <c r="D291" s="88">
        <v>48592203</v>
      </c>
      <c r="E291" s="240" t="s">
        <v>281</v>
      </c>
      <c r="F291" s="241"/>
      <c r="G291" s="242"/>
      <c r="H291" s="245"/>
    </row>
    <row r="292" spans="2:8" ht="18" customHeight="1">
      <c r="B292" s="165"/>
      <c r="C292" s="161" t="s">
        <v>163</v>
      </c>
      <c r="D292" s="407">
        <f>SUM(D279:D291)</f>
        <v>2381851366</v>
      </c>
      <c r="E292" s="159"/>
      <c r="F292" s="163"/>
      <c r="G292" s="160"/>
      <c r="H292" s="164"/>
    </row>
    <row r="293" spans="2:8" ht="21" customHeight="1">
      <c r="B293" s="249"/>
      <c r="C293" s="211"/>
      <c r="D293" s="211"/>
      <c r="E293" s="211"/>
      <c r="F293" s="211"/>
      <c r="G293" s="211"/>
      <c r="H293" s="211"/>
    </row>
    <row r="294" spans="2:8" ht="18.75">
      <c r="B294" s="269" t="s">
        <v>87</v>
      </c>
      <c r="C294" s="269"/>
      <c r="D294" s="269"/>
      <c r="E294" s="269"/>
      <c r="F294" s="269"/>
      <c r="G294" s="269"/>
      <c r="H294" s="269"/>
    </row>
    <row r="295" spans="2:8" ht="17.25">
      <c r="B295" s="267" t="s">
        <v>56</v>
      </c>
      <c r="C295" s="267"/>
      <c r="D295" s="267"/>
      <c r="E295" s="267"/>
      <c r="F295" s="267"/>
      <c r="G295" s="267"/>
      <c r="H295" s="267"/>
    </row>
    <row r="296" spans="2:8" ht="31.5">
      <c r="B296" s="114" t="s">
        <v>23</v>
      </c>
      <c r="C296" s="114" t="s">
        <v>57</v>
      </c>
      <c r="D296" s="268" t="s">
        <v>24</v>
      </c>
      <c r="E296" s="268"/>
      <c r="F296" s="268" t="s">
        <v>58</v>
      </c>
      <c r="G296" s="268"/>
      <c r="H296" s="114" t="s">
        <v>59</v>
      </c>
    </row>
    <row r="297" spans="2:8" ht="34.5" customHeight="1">
      <c r="B297" s="27"/>
      <c r="C297" s="41" t="s">
        <v>131</v>
      </c>
      <c r="D297" s="270" t="s">
        <v>135</v>
      </c>
      <c r="E297" s="271"/>
      <c r="F297" s="179" t="s">
        <v>145</v>
      </c>
      <c r="G297" s="180"/>
      <c r="H297" s="43" t="s">
        <v>146</v>
      </c>
    </row>
    <row r="298" spans="2:8" ht="39.75" customHeight="1">
      <c r="B298" s="35"/>
      <c r="C298" s="42" t="s">
        <v>132</v>
      </c>
      <c r="D298" s="179" t="s">
        <v>136</v>
      </c>
      <c r="E298" s="180"/>
      <c r="F298" s="179" t="s">
        <v>144</v>
      </c>
      <c r="G298" s="180"/>
      <c r="H298" s="44" t="s">
        <v>147</v>
      </c>
    </row>
    <row r="299" spans="2:8" ht="30.75" customHeight="1">
      <c r="B299" s="35"/>
      <c r="C299" s="42" t="s">
        <v>132</v>
      </c>
      <c r="D299" s="179" t="s">
        <v>137</v>
      </c>
      <c r="E299" s="180"/>
      <c r="F299" s="179" t="s">
        <v>144</v>
      </c>
      <c r="G299" s="180"/>
      <c r="H299" s="44" t="s">
        <v>148</v>
      </c>
    </row>
    <row r="300" spans="2:8" ht="30" customHeight="1">
      <c r="B300" s="35"/>
      <c r="C300" s="42" t="s">
        <v>132</v>
      </c>
      <c r="D300" s="179" t="s">
        <v>138</v>
      </c>
      <c r="E300" s="180"/>
      <c r="F300" s="179" t="s">
        <v>144</v>
      </c>
      <c r="G300" s="180"/>
      <c r="H300" s="44" t="s">
        <v>148</v>
      </c>
    </row>
    <row r="301" spans="2:8" ht="30" customHeight="1">
      <c r="B301" s="35"/>
      <c r="C301" s="41" t="s">
        <v>133</v>
      </c>
      <c r="D301" s="270" t="s">
        <v>139</v>
      </c>
      <c r="E301" s="271"/>
      <c r="F301" s="179" t="s">
        <v>142</v>
      </c>
      <c r="G301" s="180"/>
      <c r="H301" s="44" t="s">
        <v>149</v>
      </c>
    </row>
    <row r="302" spans="2:8" ht="31.5" customHeight="1">
      <c r="B302" s="35"/>
      <c r="C302" s="41" t="s">
        <v>131</v>
      </c>
      <c r="D302" s="270" t="s">
        <v>140</v>
      </c>
      <c r="E302" s="271"/>
      <c r="F302" s="323" t="s">
        <v>143</v>
      </c>
      <c r="G302" s="324"/>
      <c r="H302" s="44" t="s">
        <v>150</v>
      </c>
    </row>
    <row r="303" spans="2:8" ht="28.5" customHeight="1">
      <c r="B303" s="35"/>
      <c r="C303" s="41" t="s">
        <v>134</v>
      </c>
      <c r="D303" s="270" t="s">
        <v>141</v>
      </c>
      <c r="E303" s="271"/>
      <c r="F303" s="179" t="s">
        <v>145</v>
      </c>
      <c r="G303" s="180"/>
      <c r="H303" s="45" t="s">
        <v>151</v>
      </c>
    </row>
    <row r="304" spans="2:8" ht="26.25" customHeight="1">
      <c r="B304" s="249" t="s">
        <v>101</v>
      </c>
      <c r="C304" s="211"/>
      <c r="D304" s="211"/>
      <c r="E304" s="211"/>
      <c r="F304" s="211"/>
      <c r="G304" s="211"/>
      <c r="H304" s="211"/>
    </row>
    <row r="305" spans="2:8" s="16" customFormat="1" ht="15.75">
      <c r="B305" s="8"/>
      <c r="C305" s="8"/>
      <c r="D305" s="8"/>
      <c r="E305" s="8"/>
      <c r="F305" s="77"/>
      <c r="G305" s="8"/>
      <c r="H305" s="8"/>
    </row>
    <row r="306" spans="2:8" ht="15.75">
      <c r="B306" s="274" t="s">
        <v>60</v>
      </c>
      <c r="C306" s="274"/>
      <c r="D306" s="274"/>
      <c r="E306" s="274"/>
      <c r="F306" s="274"/>
      <c r="G306" s="274"/>
      <c r="H306" s="274"/>
    </row>
    <row r="307" spans="2:8" ht="34.5" customHeight="1">
      <c r="B307" s="322" t="s">
        <v>61</v>
      </c>
      <c r="C307" s="322"/>
      <c r="D307" s="114" t="s">
        <v>62</v>
      </c>
      <c r="E307" s="268" t="s">
        <v>63</v>
      </c>
      <c r="F307" s="268"/>
      <c r="G307" s="114" t="s">
        <v>55</v>
      </c>
      <c r="H307" s="110" t="s">
        <v>64</v>
      </c>
    </row>
    <row r="308" spans="2:8" ht="15.75">
      <c r="B308" s="240"/>
      <c r="C308" s="242"/>
      <c r="D308" s="27"/>
      <c r="E308" s="240"/>
      <c r="F308" s="242"/>
      <c r="G308" s="92"/>
      <c r="H308" s="32"/>
    </row>
    <row r="309" spans="2:8" ht="15.75">
      <c r="B309" s="240"/>
      <c r="C309" s="242"/>
      <c r="D309" s="303" t="s">
        <v>160</v>
      </c>
      <c r="E309" s="205"/>
      <c r="F309" s="206"/>
      <c r="G309" s="92"/>
      <c r="H309" s="32"/>
    </row>
    <row r="310" spans="2:8" ht="22.5" customHeight="1">
      <c r="B310" s="249" t="s">
        <v>101</v>
      </c>
      <c r="C310" s="211"/>
      <c r="D310" s="211"/>
      <c r="E310" s="211"/>
      <c r="F310" s="211"/>
      <c r="G310" s="211"/>
      <c r="H310" s="211"/>
    </row>
    <row r="311" spans="2:8" ht="15.75">
      <c r="B311" s="7"/>
      <c r="C311" s="7"/>
      <c r="D311" s="7"/>
      <c r="E311" s="7"/>
      <c r="F311" s="78"/>
      <c r="G311" s="7"/>
      <c r="H311" s="3"/>
    </row>
    <row r="312" spans="2:8" ht="15.75">
      <c r="B312" s="274" t="s">
        <v>65</v>
      </c>
      <c r="C312" s="274"/>
      <c r="D312" s="274"/>
      <c r="E312" s="274"/>
      <c r="F312" s="274"/>
      <c r="G312" s="274"/>
      <c r="H312" s="274"/>
    </row>
    <row r="313" spans="2:8" ht="15.75">
      <c r="B313" s="114" t="s">
        <v>66</v>
      </c>
      <c r="C313" s="114" t="s">
        <v>67</v>
      </c>
      <c r="D313" s="268" t="s">
        <v>24</v>
      </c>
      <c r="E313" s="268"/>
      <c r="F313" s="114" t="s">
        <v>68</v>
      </c>
      <c r="G313" s="268" t="s">
        <v>95</v>
      </c>
      <c r="H313" s="268"/>
    </row>
    <row r="314" spans="2:8" ht="15.75">
      <c r="B314" s="27"/>
      <c r="C314" s="408" t="s">
        <v>413</v>
      </c>
      <c r="D314" s="409" t="s">
        <v>128</v>
      </c>
      <c r="E314" s="195"/>
      <c r="F314" s="167"/>
      <c r="G314" s="409" t="s">
        <v>128</v>
      </c>
      <c r="H314" s="195"/>
    </row>
    <row r="315" spans="2:8" ht="15.75">
      <c r="B315" s="162"/>
      <c r="C315" s="408" t="s">
        <v>414</v>
      </c>
      <c r="D315" s="409" t="s">
        <v>128</v>
      </c>
      <c r="E315" s="195"/>
      <c r="F315" s="171"/>
      <c r="G315" s="409" t="s">
        <v>128</v>
      </c>
      <c r="H315" s="195"/>
    </row>
    <row r="316" spans="2:8" ht="15.75">
      <c r="B316" s="162"/>
      <c r="C316" s="410" t="s">
        <v>415</v>
      </c>
      <c r="D316" s="409" t="s">
        <v>128</v>
      </c>
      <c r="E316" s="195"/>
      <c r="F316" s="171"/>
      <c r="G316" s="409" t="s">
        <v>128</v>
      </c>
      <c r="H316" s="195"/>
    </row>
    <row r="317" spans="2:8" ht="15.75">
      <c r="B317" s="162"/>
      <c r="C317" s="411" t="s">
        <v>416</v>
      </c>
      <c r="D317" s="409" t="s">
        <v>128</v>
      </c>
      <c r="E317" s="195"/>
      <c r="F317" s="167"/>
      <c r="G317" s="409" t="s">
        <v>128</v>
      </c>
      <c r="H317" s="195"/>
    </row>
    <row r="318" spans="2:8" ht="15.75">
      <c r="B318" s="162"/>
      <c r="C318" s="411" t="s">
        <v>417</v>
      </c>
      <c r="D318" s="409" t="s">
        <v>128</v>
      </c>
      <c r="E318" s="195"/>
      <c r="F318" s="412"/>
      <c r="G318" s="409" t="s">
        <v>128</v>
      </c>
      <c r="H318" s="195"/>
    </row>
    <row r="319" spans="2:8" ht="15.75">
      <c r="B319" s="162"/>
      <c r="C319" s="413" t="s">
        <v>418</v>
      </c>
      <c r="D319" s="409" t="s">
        <v>128</v>
      </c>
      <c r="E319" s="195"/>
      <c r="F319" s="412"/>
      <c r="G319" s="409" t="s">
        <v>128</v>
      </c>
      <c r="H319" s="195"/>
    </row>
    <row r="320" spans="2:8" ht="15.75">
      <c r="B320" s="162"/>
      <c r="C320" s="411" t="s">
        <v>419</v>
      </c>
      <c r="D320" s="409" t="s">
        <v>128</v>
      </c>
      <c r="E320" s="195"/>
      <c r="F320" s="167"/>
      <c r="G320" s="409" t="s">
        <v>128</v>
      </c>
      <c r="H320" s="195"/>
    </row>
    <row r="321" spans="2:8" ht="15.75">
      <c r="B321" s="162"/>
      <c r="C321" s="411" t="s">
        <v>420</v>
      </c>
      <c r="D321" s="409" t="s">
        <v>128</v>
      </c>
      <c r="E321" s="195"/>
      <c r="F321" s="412"/>
      <c r="G321" s="409" t="s">
        <v>128</v>
      </c>
      <c r="H321" s="195"/>
    </row>
    <row r="322" spans="2:8" ht="15.75">
      <c r="B322" s="162"/>
      <c r="C322" s="413" t="s">
        <v>421</v>
      </c>
      <c r="D322" s="409" t="s">
        <v>128</v>
      </c>
      <c r="E322" s="195"/>
      <c r="F322" s="412"/>
      <c r="G322" s="409" t="s">
        <v>128</v>
      </c>
      <c r="H322" s="195"/>
    </row>
    <row r="323" spans="2:8" ht="15.75">
      <c r="B323" s="162"/>
      <c r="C323" s="57" t="s">
        <v>255</v>
      </c>
      <c r="D323" s="303" t="s">
        <v>128</v>
      </c>
      <c r="E323" s="206"/>
      <c r="F323" s="162"/>
      <c r="G323" s="303" t="s">
        <v>128</v>
      </c>
      <c r="H323" s="206"/>
    </row>
    <row r="324" spans="2:8" ht="15.75">
      <c r="B324" s="27"/>
      <c r="C324" s="57" t="s">
        <v>256</v>
      </c>
      <c r="D324" s="303" t="s">
        <v>128</v>
      </c>
      <c r="E324" s="206"/>
      <c r="F324" s="91"/>
      <c r="G324" s="303" t="s">
        <v>128</v>
      </c>
      <c r="H324" s="206"/>
    </row>
    <row r="325" spans="2:8" ht="15.75">
      <c r="B325" s="34"/>
      <c r="C325" s="58" t="s">
        <v>257</v>
      </c>
      <c r="D325" s="303" t="s">
        <v>128</v>
      </c>
      <c r="E325" s="206"/>
      <c r="F325" s="91"/>
      <c r="G325" s="303" t="s">
        <v>128</v>
      </c>
      <c r="H325" s="206"/>
    </row>
    <row r="326" spans="2:8" ht="22.5" customHeight="1">
      <c r="B326" s="249" t="s">
        <v>101</v>
      </c>
      <c r="C326" s="211"/>
      <c r="D326" s="211"/>
      <c r="E326" s="211"/>
      <c r="F326" s="211"/>
      <c r="G326" s="211"/>
      <c r="H326" s="211"/>
    </row>
    <row r="327" spans="2:8" s="16" customFormat="1" ht="15.75">
      <c r="B327" s="8"/>
      <c r="C327" s="8"/>
      <c r="D327" s="8"/>
      <c r="E327" s="8"/>
      <c r="F327" s="77"/>
      <c r="G327" s="8"/>
      <c r="H327" s="8"/>
    </row>
    <row r="328" spans="2:8" ht="18.75">
      <c r="B328" s="333" t="s">
        <v>88</v>
      </c>
      <c r="C328" s="334"/>
      <c r="D328" s="334"/>
      <c r="E328" s="334"/>
      <c r="F328" s="334"/>
      <c r="G328" s="334"/>
      <c r="H328" s="335"/>
    </row>
    <row r="329" spans="2:8" ht="15.75">
      <c r="B329" s="3"/>
      <c r="C329" s="3"/>
      <c r="D329" s="3"/>
      <c r="E329" s="3"/>
      <c r="F329" s="78"/>
      <c r="G329" s="7"/>
      <c r="H329" s="3"/>
    </row>
    <row r="330" spans="2:8" ht="17.25">
      <c r="B330" s="336" t="s">
        <v>69</v>
      </c>
      <c r="C330" s="336"/>
      <c r="D330" s="336"/>
      <c r="E330" s="336"/>
      <c r="F330" s="336"/>
      <c r="G330" s="336"/>
      <c r="H330" s="336"/>
    </row>
    <row r="331" spans="2:8" ht="15.75">
      <c r="B331" s="325" t="s">
        <v>70</v>
      </c>
      <c r="C331" s="325"/>
      <c r="D331" s="325"/>
      <c r="E331" s="325"/>
      <c r="F331" s="325"/>
      <c r="G331" s="325"/>
      <c r="H331" s="325"/>
    </row>
    <row r="332" spans="2:8" ht="15.75">
      <c r="B332" s="111" t="s">
        <v>96</v>
      </c>
      <c r="C332" s="39" t="s">
        <v>93</v>
      </c>
      <c r="D332" s="301" t="s">
        <v>24</v>
      </c>
      <c r="E332" s="301"/>
      <c r="F332" s="301"/>
      <c r="G332" s="326" t="s">
        <v>71</v>
      </c>
      <c r="H332" s="326"/>
    </row>
    <row r="333" spans="2:8" ht="35.1" customHeight="1">
      <c r="B333" s="414" t="s">
        <v>450</v>
      </c>
      <c r="C333" s="420">
        <v>44223</v>
      </c>
      <c r="D333" s="415" t="s">
        <v>422</v>
      </c>
      <c r="E333" s="416"/>
      <c r="F333" s="417"/>
      <c r="G333" s="196" t="s">
        <v>423</v>
      </c>
      <c r="H333" s="418"/>
    </row>
    <row r="334" spans="2:8" ht="35.1" customHeight="1">
      <c r="B334" s="414" t="s">
        <v>433</v>
      </c>
      <c r="C334" s="420">
        <v>44657</v>
      </c>
      <c r="D334" s="415" t="s">
        <v>434</v>
      </c>
      <c r="E334" s="416"/>
      <c r="F334" s="417"/>
      <c r="G334" s="196" t="s">
        <v>435</v>
      </c>
      <c r="H334" s="418"/>
    </row>
    <row r="335" spans="2:8" ht="35.1" customHeight="1">
      <c r="B335" s="424" t="s">
        <v>436</v>
      </c>
      <c r="C335" s="435">
        <v>44673</v>
      </c>
      <c r="D335" s="422" t="s">
        <v>437</v>
      </c>
      <c r="E335" s="422"/>
      <c r="F335" s="422"/>
      <c r="G335" s="196" t="s">
        <v>438</v>
      </c>
      <c r="H335" s="418"/>
    </row>
    <row r="336" spans="2:8" ht="35.1" customHeight="1">
      <c r="B336" s="424" t="s">
        <v>439</v>
      </c>
      <c r="C336" s="435">
        <v>44714</v>
      </c>
      <c r="D336" s="434" t="s">
        <v>440</v>
      </c>
      <c r="E336" s="434"/>
      <c r="F336" s="434"/>
      <c r="G336" s="196" t="s">
        <v>441</v>
      </c>
      <c r="H336" s="418"/>
    </row>
    <row r="337" spans="2:8" ht="35.1" customHeight="1">
      <c r="B337" s="439" t="s">
        <v>442</v>
      </c>
      <c r="C337" s="420">
        <v>44753</v>
      </c>
      <c r="D337" s="415" t="s">
        <v>443</v>
      </c>
      <c r="E337" s="416"/>
      <c r="F337" s="417"/>
      <c r="G337" s="196" t="s">
        <v>444</v>
      </c>
      <c r="H337" s="418"/>
    </row>
    <row r="338" spans="2:8" ht="35.1" customHeight="1">
      <c r="B338" s="440" t="s">
        <v>445</v>
      </c>
      <c r="C338" s="435">
        <v>44781</v>
      </c>
      <c r="D338" s="436" t="s">
        <v>446</v>
      </c>
      <c r="E338" s="437"/>
      <c r="F338" s="438"/>
      <c r="G338" s="196" t="s">
        <v>447</v>
      </c>
      <c r="H338" s="418"/>
    </row>
    <row r="339" spans="2:8" ht="35.1" customHeight="1">
      <c r="B339" s="419" t="s">
        <v>275</v>
      </c>
      <c r="C339" s="89">
        <v>44883</v>
      </c>
      <c r="D339" s="327" t="s">
        <v>271</v>
      </c>
      <c r="E339" s="328"/>
      <c r="F339" s="329"/>
      <c r="G339" s="196" t="s">
        <v>268</v>
      </c>
      <c r="H339" s="331"/>
    </row>
    <row r="340" spans="2:8" ht="35.1" customHeight="1">
      <c r="B340" s="30"/>
      <c r="C340" s="56"/>
      <c r="D340" s="330"/>
      <c r="E340" s="330"/>
      <c r="F340" s="330"/>
      <c r="G340" s="192"/>
      <c r="H340" s="332"/>
    </row>
    <row r="341" spans="2:8" ht="26.25" customHeight="1">
      <c r="B341" s="357" t="s">
        <v>101</v>
      </c>
      <c r="C341" s="330"/>
      <c r="D341" s="330"/>
      <c r="E341" s="330"/>
      <c r="F341" s="330"/>
      <c r="G341" s="330"/>
      <c r="H341" s="330"/>
    </row>
    <row r="342" spans="2:8" ht="15.75">
      <c r="B342" s="14"/>
      <c r="C342" s="11"/>
      <c r="D342" s="11"/>
      <c r="E342" s="4"/>
      <c r="F342" s="81"/>
      <c r="G342" s="103"/>
      <c r="H342" s="4"/>
    </row>
    <row r="343" spans="2:8" s="1" customFormat="1" ht="15.75">
      <c r="B343" s="325" t="s">
        <v>72</v>
      </c>
      <c r="C343" s="325"/>
      <c r="D343" s="325"/>
      <c r="E343" s="325"/>
      <c r="F343" s="325"/>
      <c r="G343" s="325"/>
      <c r="H343" s="325"/>
    </row>
    <row r="344" spans="2:8" s="1" customFormat="1" ht="15.75" customHeight="1">
      <c r="B344" s="111" t="s">
        <v>96</v>
      </c>
      <c r="C344" s="39" t="s">
        <v>93</v>
      </c>
      <c r="D344" s="301" t="s">
        <v>24</v>
      </c>
      <c r="E344" s="301"/>
      <c r="F344" s="301"/>
      <c r="G344" s="326" t="s">
        <v>71</v>
      </c>
      <c r="H344" s="326"/>
    </row>
    <row r="345" spans="2:8" ht="36.75" customHeight="1">
      <c r="B345" s="113" t="s">
        <v>266</v>
      </c>
      <c r="C345" s="90">
        <v>44851</v>
      </c>
      <c r="D345" s="337" t="s">
        <v>267</v>
      </c>
      <c r="E345" s="337"/>
      <c r="F345" s="337"/>
      <c r="G345" s="265" t="s">
        <v>265</v>
      </c>
      <c r="H345" s="266"/>
    </row>
    <row r="346" spans="2:8" ht="36.75" customHeight="1">
      <c r="B346" s="113" t="s">
        <v>269</v>
      </c>
      <c r="C346" s="90">
        <v>44880</v>
      </c>
      <c r="D346" s="337" t="s">
        <v>270</v>
      </c>
      <c r="E346" s="337"/>
      <c r="F346" s="337"/>
      <c r="G346" s="338" t="s">
        <v>268</v>
      </c>
      <c r="H346" s="339"/>
    </row>
    <row r="347" spans="2:8" ht="35.1" customHeight="1">
      <c r="B347" s="116" t="s">
        <v>274</v>
      </c>
      <c r="C347" s="90">
        <v>44909</v>
      </c>
      <c r="D347" s="330" t="s">
        <v>272</v>
      </c>
      <c r="E347" s="330"/>
      <c r="F347" s="330"/>
      <c r="G347" s="196" t="s">
        <v>273</v>
      </c>
      <c r="H347" s="331"/>
    </row>
    <row r="348" spans="2:8" ht="21.75" customHeight="1">
      <c r="B348" s="357" t="s">
        <v>101</v>
      </c>
      <c r="C348" s="330"/>
      <c r="D348" s="330"/>
      <c r="E348" s="330"/>
      <c r="F348" s="330"/>
      <c r="G348" s="330"/>
      <c r="H348" s="330"/>
    </row>
    <row r="349" spans="2:8" ht="15.75">
      <c r="B349" s="14"/>
      <c r="C349" s="11"/>
      <c r="D349" s="11"/>
      <c r="E349" s="3"/>
      <c r="F349" s="78"/>
      <c r="G349" s="7"/>
      <c r="H349" s="3"/>
    </row>
    <row r="350" spans="2:8" ht="15.75">
      <c r="B350" s="14"/>
      <c r="C350" s="11"/>
      <c r="D350" s="11"/>
      <c r="E350" s="3"/>
      <c r="F350" s="78"/>
      <c r="G350" s="7"/>
      <c r="H350" s="3"/>
    </row>
    <row r="351" spans="2:8" ht="15.75">
      <c r="B351" s="325" t="s">
        <v>73</v>
      </c>
      <c r="C351" s="325"/>
      <c r="D351" s="325"/>
      <c r="E351" s="325"/>
      <c r="F351" s="325"/>
      <c r="G351" s="325"/>
      <c r="H351" s="325"/>
    </row>
    <row r="352" spans="2:8" ht="15.75" customHeight="1">
      <c r="B352" s="111" t="s">
        <v>96</v>
      </c>
      <c r="C352" s="39" t="s">
        <v>93</v>
      </c>
      <c r="D352" s="301" t="s">
        <v>24</v>
      </c>
      <c r="E352" s="301"/>
      <c r="F352" s="301"/>
      <c r="G352" s="326" t="s">
        <v>71</v>
      </c>
      <c r="H352" s="326"/>
    </row>
    <row r="353" spans="2:8" ht="15.75">
      <c r="B353" s="31"/>
      <c r="C353" s="32"/>
      <c r="D353" s="211"/>
      <c r="E353" s="211"/>
      <c r="F353" s="211"/>
      <c r="G353" s="332"/>
      <c r="H353" s="332"/>
    </row>
    <row r="354" spans="2:8" ht="15.75">
      <c r="B354" s="31"/>
      <c r="C354" s="32"/>
      <c r="D354" s="211" t="s">
        <v>155</v>
      </c>
      <c r="E354" s="211"/>
      <c r="F354" s="211"/>
      <c r="G354" s="332"/>
      <c r="H354" s="332"/>
    </row>
    <row r="355" spans="2:8" ht="15.75">
      <c r="B355" s="31"/>
      <c r="C355" s="32"/>
      <c r="D355" s="211"/>
      <c r="E355" s="211"/>
      <c r="F355" s="211"/>
      <c r="G355" s="332"/>
      <c r="H355" s="332"/>
    </row>
    <row r="356" spans="2:8" ht="22.5" customHeight="1">
      <c r="B356" s="357" t="s">
        <v>101</v>
      </c>
      <c r="C356" s="330"/>
      <c r="D356" s="330"/>
      <c r="E356" s="330"/>
      <c r="F356" s="330"/>
      <c r="G356" s="330"/>
      <c r="H356" s="330"/>
    </row>
    <row r="357" spans="2:8" s="2" customFormat="1" ht="15.75">
      <c r="B357" s="14"/>
      <c r="C357" s="11"/>
      <c r="D357" s="11"/>
      <c r="E357" s="11"/>
      <c r="F357" s="82"/>
      <c r="G357" s="104"/>
      <c r="H357" s="5"/>
    </row>
    <row r="358" spans="2:8" ht="15.75">
      <c r="B358" s="325" t="s">
        <v>74</v>
      </c>
      <c r="C358" s="325"/>
      <c r="D358" s="325"/>
      <c r="E358" s="325"/>
      <c r="F358" s="325"/>
      <c r="G358" s="325"/>
      <c r="H358" s="325"/>
    </row>
    <row r="359" spans="2:8" ht="15.75">
      <c r="B359" s="111" t="s">
        <v>96</v>
      </c>
      <c r="C359" s="39" t="s">
        <v>93</v>
      </c>
      <c r="D359" s="301" t="s">
        <v>24</v>
      </c>
      <c r="E359" s="301"/>
      <c r="F359" s="301"/>
      <c r="G359" s="326" t="s">
        <v>71</v>
      </c>
      <c r="H359" s="326"/>
    </row>
    <row r="360" spans="2:8" ht="15.75">
      <c r="B360" s="169"/>
      <c r="C360" s="421">
        <v>44575</v>
      </c>
      <c r="D360" s="422" t="s">
        <v>424</v>
      </c>
      <c r="E360" s="422"/>
      <c r="F360" s="422"/>
      <c r="G360" s="265" t="s">
        <v>423</v>
      </c>
      <c r="H360" s="423"/>
    </row>
    <row r="361" spans="2:8" ht="15.75">
      <c r="B361" s="424"/>
      <c r="C361" s="421">
        <v>44579</v>
      </c>
      <c r="D361" s="422" t="s">
        <v>425</v>
      </c>
      <c r="E361" s="422"/>
      <c r="F361" s="422"/>
      <c r="G361" s="425"/>
      <c r="H361" s="426"/>
    </row>
    <row r="362" spans="2:8" ht="15.75">
      <c r="B362" s="424"/>
      <c r="C362" s="421">
        <v>44637</v>
      </c>
      <c r="D362" s="422" t="s">
        <v>426</v>
      </c>
      <c r="E362" s="422"/>
      <c r="F362" s="422"/>
      <c r="G362" s="425"/>
      <c r="H362" s="426"/>
    </row>
    <row r="363" spans="2:8" ht="15.75">
      <c r="B363" s="427" t="s">
        <v>427</v>
      </c>
      <c r="C363" s="421">
        <v>44582</v>
      </c>
      <c r="D363" s="415" t="s">
        <v>428</v>
      </c>
      <c r="E363" s="416"/>
      <c r="F363" s="417"/>
      <c r="G363" s="425"/>
      <c r="H363" s="426"/>
    </row>
    <row r="364" spans="2:8" ht="15.75">
      <c r="B364" s="427" t="s">
        <v>429</v>
      </c>
      <c r="C364" s="421">
        <v>44621</v>
      </c>
      <c r="D364" s="422" t="s">
        <v>430</v>
      </c>
      <c r="E364" s="422"/>
      <c r="F364" s="422"/>
      <c r="G364" s="425"/>
      <c r="H364" s="426"/>
    </row>
    <row r="365" spans="2:8" ht="15.75">
      <c r="B365" s="428"/>
      <c r="C365" s="429">
        <v>44587</v>
      </c>
      <c r="D365" s="430" t="s">
        <v>431</v>
      </c>
      <c r="E365" s="430"/>
      <c r="F365" s="430"/>
      <c r="G365" s="431"/>
      <c r="H365" s="432"/>
    </row>
    <row r="366" spans="2:8" ht="23.25" customHeight="1">
      <c r="B366" s="357" t="s">
        <v>101</v>
      </c>
      <c r="C366" s="330"/>
      <c r="D366" s="330"/>
      <c r="E366" s="330"/>
      <c r="F366" s="330"/>
      <c r="G366" s="330"/>
      <c r="H366" s="330"/>
    </row>
    <row r="367" spans="2:8" ht="15.75">
      <c r="B367" s="325" t="s">
        <v>75</v>
      </c>
      <c r="C367" s="325"/>
      <c r="D367" s="325"/>
      <c r="E367" s="325"/>
      <c r="F367" s="325"/>
      <c r="G367" s="325"/>
      <c r="H367" s="325"/>
    </row>
    <row r="368" spans="2:8" ht="15.75">
      <c r="B368" s="111" t="s">
        <v>4</v>
      </c>
      <c r="C368" s="39" t="s">
        <v>93</v>
      </c>
      <c r="D368" s="301" t="s">
        <v>76</v>
      </c>
      <c r="E368" s="301"/>
      <c r="F368" s="301"/>
      <c r="G368" s="326" t="s">
        <v>77</v>
      </c>
      <c r="H368" s="326"/>
    </row>
    <row r="369" spans="2:8" ht="30.75" customHeight="1">
      <c r="B369" s="84"/>
      <c r="C369" s="433">
        <v>44571</v>
      </c>
      <c r="D369" s="415" t="s">
        <v>432</v>
      </c>
      <c r="E369" s="416"/>
      <c r="F369" s="417"/>
      <c r="G369" s="265" t="s">
        <v>423</v>
      </c>
      <c r="H369" s="266"/>
    </row>
    <row r="370" spans="2:8" ht="20.100000000000001" customHeight="1">
      <c r="B370" s="84"/>
      <c r="C370" s="433">
        <v>44743</v>
      </c>
      <c r="D370" s="415" t="s">
        <v>448</v>
      </c>
      <c r="E370" s="416"/>
      <c r="F370" s="417"/>
      <c r="G370" s="265" t="s">
        <v>444</v>
      </c>
      <c r="H370" s="266"/>
    </row>
    <row r="371" spans="2:8" ht="20.100000000000001" customHeight="1">
      <c r="B371" s="31"/>
      <c r="C371" s="433">
        <v>44743</v>
      </c>
      <c r="D371" s="434" t="s">
        <v>449</v>
      </c>
      <c r="E371" s="434"/>
      <c r="F371" s="434"/>
      <c r="G371" s="338"/>
      <c r="H371" s="339"/>
    </row>
    <row r="372" spans="2:8" ht="21" customHeight="1">
      <c r="B372" s="357" t="s">
        <v>101</v>
      </c>
      <c r="C372" s="330"/>
      <c r="D372" s="330"/>
      <c r="E372" s="330"/>
      <c r="F372" s="330"/>
      <c r="G372" s="330"/>
      <c r="H372" s="330"/>
    </row>
    <row r="373" spans="2:8" ht="15.75">
      <c r="B373" s="6"/>
      <c r="C373" s="3"/>
      <c r="D373" s="3"/>
      <c r="E373" s="3"/>
      <c r="F373" s="78"/>
      <c r="G373" s="7"/>
      <c r="H373" s="3"/>
    </row>
    <row r="374" spans="2:8" ht="15.75">
      <c r="B374" s="6"/>
      <c r="C374" s="3"/>
      <c r="D374" s="3"/>
      <c r="E374" s="3"/>
      <c r="F374" s="78"/>
      <c r="G374" s="7"/>
      <c r="H374" s="3"/>
    </row>
    <row r="375" spans="2:8" ht="17.25">
      <c r="B375" s="336" t="s">
        <v>78</v>
      </c>
      <c r="C375" s="336"/>
      <c r="D375" s="336"/>
      <c r="E375" s="336"/>
      <c r="F375" s="336"/>
      <c r="G375" s="336"/>
      <c r="H375" s="336"/>
    </row>
    <row r="376" spans="2:8" ht="15.75">
      <c r="B376" s="325" t="s">
        <v>79</v>
      </c>
      <c r="C376" s="325"/>
      <c r="D376" s="325"/>
      <c r="E376" s="301" t="s">
        <v>82</v>
      </c>
      <c r="F376" s="301"/>
      <c r="G376" s="301"/>
      <c r="H376" s="301"/>
    </row>
    <row r="377" spans="2:8" ht="15.75">
      <c r="B377" s="356">
        <v>2019</v>
      </c>
      <c r="C377" s="356"/>
      <c r="D377" s="356"/>
      <c r="E377" s="211">
        <v>1.96</v>
      </c>
      <c r="F377" s="211"/>
      <c r="G377" s="211"/>
      <c r="H377" s="211"/>
    </row>
    <row r="378" spans="2:8" ht="15.75">
      <c r="B378" s="356">
        <v>2020</v>
      </c>
      <c r="C378" s="356"/>
      <c r="D378" s="356"/>
      <c r="E378" s="211">
        <v>2.34</v>
      </c>
      <c r="F378" s="211"/>
      <c r="G378" s="211"/>
      <c r="H378" s="211"/>
    </row>
    <row r="379" spans="2:8" ht="15.75">
      <c r="B379" s="356">
        <v>2021</v>
      </c>
      <c r="C379" s="356"/>
      <c r="D379" s="356"/>
      <c r="E379" s="211">
        <v>2.5099999999999998</v>
      </c>
      <c r="F379" s="211"/>
      <c r="G379" s="211"/>
      <c r="H379" s="211"/>
    </row>
    <row r="380" spans="2:8" ht="24.75" customHeight="1">
      <c r="B380" s="249" t="s">
        <v>101</v>
      </c>
      <c r="C380" s="211"/>
      <c r="D380" s="211"/>
      <c r="E380" s="211"/>
      <c r="F380" s="211"/>
      <c r="G380" s="211"/>
      <c r="H380" s="211"/>
    </row>
    <row r="381" spans="2:8" ht="15.75">
      <c r="B381" s="6"/>
      <c r="C381" s="3"/>
      <c r="D381" s="3"/>
      <c r="E381" s="3"/>
      <c r="F381" s="78"/>
      <c r="G381" s="7"/>
      <c r="H381" s="3"/>
    </row>
    <row r="382" spans="2:8" ht="18.75">
      <c r="B382" s="333" t="s">
        <v>99</v>
      </c>
      <c r="C382" s="334"/>
      <c r="D382" s="334"/>
      <c r="E382" s="334"/>
      <c r="F382" s="334"/>
      <c r="G382" s="334"/>
      <c r="H382" s="335"/>
    </row>
    <row r="383" spans="2:8" ht="409.6" customHeight="1">
      <c r="B383" s="442" t="s">
        <v>454</v>
      </c>
      <c r="C383" s="442"/>
      <c r="D383" s="442"/>
      <c r="E383" s="442"/>
      <c r="F383" s="442"/>
      <c r="G383" s="442"/>
      <c r="H383" s="442"/>
    </row>
    <row r="384" spans="2:8">
      <c r="B384" s="442"/>
      <c r="C384" s="442"/>
      <c r="D384" s="442"/>
      <c r="E384" s="442"/>
      <c r="F384" s="442"/>
      <c r="G384" s="442"/>
      <c r="H384" s="442"/>
    </row>
    <row r="385" spans="2:8" ht="33.75" customHeight="1">
      <c r="B385" s="442"/>
      <c r="C385" s="442"/>
      <c r="D385" s="442"/>
      <c r="E385" s="442"/>
      <c r="F385" s="442"/>
      <c r="G385" s="442"/>
      <c r="H385" s="442"/>
    </row>
    <row r="386" spans="2:8">
      <c r="B386" s="442"/>
      <c r="C386" s="442"/>
      <c r="D386" s="442"/>
      <c r="E386" s="442"/>
      <c r="F386" s="442"/>
      <c r="G386" s="442"/>
      <c r="H386" s="442"/>
    </row>
    <row r="387" spans="2:8" ht="24.75" customHeight="1">
      <c r="B387" s="442"/>
      <c r="C387" s="442"/>
      <c r="D387" s="442"/>
      <c r="E387" s="442"/>
      <c r="F387" s="442"/>
      <c r="G387" s="442"/>
      <c r="H387" s="442"/>
    </row>
    <row r="388" spans="2:8" ht="25.5" customHeight="1">
      <c r="B388" s="442"/>
      <c r="C388" s="442"/>
      <c r="D388" s="442"/>
      <c r="E388" s="442"/>
      <c r="F388" s="442"/>
      <c r="G388" s="442"/>
      <c r="H388" s="442"/>
    </row>
    <row r="389" spans="2:8" ht="32.25" customHeight="1">
      <c r="B389" s="442"/>
      <c r="C389" s="442"/>
      <c r="D389" s="442"/>
      <c r="E389" s="442"/>
      <c r="F389" s="442"/>
      <c r="G389" s="442"/>
      <c r="H389" s="442"/>
    </row>
  </sheetData>
  <mergeCells count="343">
    <mergeCell ref="B383:H389"/>
    <mergeCell ref="G360:H365"/>
    <mergeCell ref="D334:F334"/>
    <mergeCell ref="D335:F335"/>
    <mergeCell ref="D336:F336"/>
    <mergeCell ref="D339:F339"/>
    <mergeCell ref="G334:H334"/>
    <mergeCell ref="G335:H335"/>
    <mergeCell ref="G336:H336"/>
    <mergeCell ref="G339:H339"/>
    <mergeCell ref="D337:F337"/>
    <mergeCell ref="D338:F338"/>
    <mergeCell ref="G337:H337"/>
    <mergeCell ref="G338:H338"/>
    <mergeCell ref="G369:H369"/>
    <mergeCell ref="G370:H371"/>
    <mergeCell ref="D361:F361"/>
    <mergeCell ref="D362:F362"/>
    <mergeCell ref="D363:F363"/>
    <mergeCell ref="D364:F364"/>
    <mergeCell ref="D365:F365"/>
    <mergeCell ref="G323:H323"/>
    <mergeCell ref="D315:E315"/>
    <mergeCell ref="G315:H315"/>
    <mergeCell ref="D316:E316"/>
    <mergeCell ref="G316:H316"/>
    <mergeCell ref="D317:E317"/>
    <mergeCell ref="G317:H317"/>
    <mergeCell ref="D318:E318"/>
    <mergeCell ref="G318:H318"/>
    <mergeCell ref="D319:E319"/>
    <mergeCell ref="G319:H319"/>
    <mergeCell ref="D320:E320"/>
    <mergeCell ref="G320:H320"/>
    <mergeCell ref="D321:E321"/>
    <mergeCell ref="G321:H321"/>
    <mergeCell ref="D322:E322"/>
    <mergeCell ref="G322:H322"/>
    <mergeCell ref="H124:H197"/>
    <mergeCell ref="E284:G284"/>
    <mergeCell ref="E276:G276"/>
    <mergeCell ref="E277:G277"/>
    <mergeCell ref="E278:G278"/>
    <mergeCell ref="E279:G279"/>
    <mergeCell ref="E280:G280"/>
    <mergeCell ref="E281:G281"/>
    <mergeCell ref="E282:G282"/>
    <mergeCell ref="E283:G283"/>
    <mergeCell ref="B161:B168"/>
    <mergeCell ref="C161:C168"/>
    <mergeCell ref="B169:B173"/>
    <mergeCell ref="C169:C173"/>
    <mergeCell ref="B181:B185"/>
    <mergeCell ref="C181:C185"/>
    <mergeCell ref="B186:B188"/>
    <mergeCell ref="C186:C188"/>
    <mergeCell ref="B190:B191"/>
    <mergeCell ref="C190:C191"/>
    <mergeCell ref="C151:C153"/>
    <mergeCell ref="B126:B127"/>
    <mergeCell ref="C126:C127"/>
    <mergeCell ref="D130:G130"/>
    <mergeCell ref="B155:B158"/>
    <mergeCell ref="C155:C158"/>
    <mergeCell ref="B159:B160"/>
    <mergeCell ref="C159:C160"/>
    <mergeCell ref="B380:H380"/>
    <mergeCell ref="B70:H70"/>
    <mergeCell ref="B103:H103"/>
    <mergeCell ref="B341:H341"/>
    <mergeCell ref="B348:H348"/>
    <mergeCell ref="B356:H356"/>
    <mergeCell ref="B366:H366"/>
    <mergeCell ref="B372:H372"/>
    <mergeCell ref="B293:H293"/>
    <mergeCell ref="B304:H304"/>
    <mergeCell ref="B310:H310"/>
    <mergeCell ref="B326:H326"/>
    <mergeCell ref="E376:H376"/>
    <mergeCell ref="D370:F370"/>
    <mergeCell ref="D371:F371"/>
    <mergeCell ref="B367:H367"/>
    <mergeCell ref="D309:F309"/>
    <mergeCell ref="G359:H359"/>
    <mergeCell ref="D360:F360"/>
    <mergeCell ref="D355:F355"/>
    <mergeCell ref="G355:H355"/>
    <mergeCell ref="B375:H375"/>
    <mergeCell ref="G368:H368"/>
    <mergeCell ref="B382:H382"/>
    <mergeCell ref="B31:E31"/>
    <mergeCell ref="B32:E32"/>
    <mergeCell ref="B33:E33"/>
    <mergeCell ref="B34:E34"/>
    <mergeCell ref="F31:H31"/>
    <mergeCell ref="F32:H32"/>
    <mergeCell ref="F33:H33"/>
    <mergeCell ref="F34:H34"/>
    <mergeCell ref="B107:H107"/>
    <mergeCell ref="B119:H119"/>
    <mergeCell ref="B270:H270"/>
    <mergeCell ref="B200:H200"/>
    <mergeCell ref="B377:D377"/>
    <mergeCell ref="B378:D378"/>
    <mergeCell ref="B379:D379"/>
    <mergeCell ref="E377:H377"/>
    <mergeCell ref="E378:H378"/>
    <mergeCell ref="E379:H379"/>
    <mergeCell ref="B358:H358"/>
    <mergeCell ref="D359:F359"/>
    <mergeCell ref="B376:D376"/>
    <mergeCell ref="B151:B153"/>
    <mergeCell ref="D345:F345"/>
    <mergeCell ref="G345:H345"/>
    <mergeCell ref="D346:F346"/>
    <mergeCell ref="G346:H346"/>
    <mergeCell ref="D347:F347"/>
    <mergeCell ref="G347:H347"/>
    <mergeCell ref="D369:F369"/>
    <mergeCell ref="B351:H351"/>
    <mergeCell ref="D352:F352"/>
    <mergeCell ref="G352:H352"/>
    <mergeCell ref="D353:F353"/>
    <mergeCell ref="G353:H353"/>
    <mergeCell ref="D354:F354"/>
    <mergeCell ref="G354:H354"/>
    <mergeCell ref="D368:F368"/>
    <mergeCell ref="G325:H325"/>
    <mergeCell ref="B343:H343"/>
    <mergeCell ref="D344:F344"/>
    <mergeCell ref="G344:H344"/>
    <mergeCell ref="D314:E314"/>
    <mergeCell ref="D324:E324"/>
    <mergeCell ref="D325:E325"/>
    <mergeCell ref="B312:H312"/>
    <mergeCell ref="D313:E313"/>
    <mergeCell ref="G313:H313"/>
    <mergeCell ref="G314:H314"/>
    <mergeCell ref="G324:H324"/>
    <mergeCell ref="D333:F333"/>
    <mergeCell ref="D340:F340"/>
    <mergeCell ref="G333:H333"/>
    <mergeCell ref="G340:H340"/>
    <mergeCell ref="B328:H328"/>
    <mergeCell ref="B330:H330"/>
    <mergeCell ref="B331:H331"/>
    <mergeCell ref="D332:F332"/>
    <mergeCell ref="G332:H332"/>
    <mergeCell ref="D323:E323"/>
    <mergeCell ref="B307:C307"/>
    <mergeCell ref="E307:F307"/>
    <mergeCell ref="B308:C308"/>
    <mergeCell ref="E308:F308"/>
    <mergeCell ref="D301:E301"/>
    <mergeCell ref="D302:E302"/>
    <mergeCell ref="D303:E303"/>
    <mergeCell ref="F298:G298"/>
    <mergeCell ref="F299:G299"/>
    <mergeCell ref="F300:G300"/>
    <mergeCell ref="F301:G301"/>
    <mergeCell ref="F302:G302"/>
    <mergeCell ref="F303:G303"/>
    <mergeCell ref="B112:C112"/>
    <mergeCell ref="B109:H109"/>
    <mergeCell ref="B104:H104"/>
    <mergeCell ref="B110:C110"/>
    <mergeCell ref="G110:H110"/>
    <mergeCell ref="G111:H111"/>
    <mergeCell ref="D112:F112"/>
    <mergeCell ref="C74:E74"/>
    <mergeCell ref="C75:E75"/>
    <mergeCell ref="C76:E76"/>
    <mergeCell ref="C77:E77"/>
    <mergeCell ref="C78:E78"/>
    <mergeCell ref="C79:E79"/>
    <mergeCell ref="F74:H74"/>
    <mergeCell ref="F75:H75"/>
    <mergeCell ref="F76:H76"/>
    <mergeCell ref="F77:H77"/>
    <mergeCell ref="F78:H78"/>
    <mergeCell ref="F79:H79"/>
    <mergeCell ref="D100:E100"/>
    <mergeCell ref="D101:E101"/>
    <mergeCell ref="D99:E99"/>
    <mergeCell ref="D102:E102"/>
    <mergeCell ref="G112:H112"/>
    <mergeCell ref="B49:H49"/>
    <mergeCell ref="C44:D44"/>
    <mergeCell ref="B38:H38"/>
    <mergeCell ref="B39:H39"/>
    <mergeCell ref="B40:H40"/>
    <mergeCell ref="B41:H41"/>
    <mergeCell ref="B55:H55"/>
    <mergeCell ref="C57:E57"/>
    <mergeCell ref="F57:H57"/>
    <mergeCell ref="F80:H80"/>
    <mergeCell ref="F81:H81"/>
    <mergeCell ref="F67:H67"/>
    <mergeCell ref="F68:H68"/>
    <mergeCell ref="F69:H69"/>
    <mergeCell ref="C69:E69"/>
    <mergeCell ref="C67:E67"/>
    <mergeCell ref="C68:E68"/>
    <mergeCell ref="C73:E73"/>
    <mergeCell ref="B111:C111"/>
    <mergeCell ref="B4:H5"/>
    <mergeCell ref="B6:H6"/>
    <mergeCell ref="B9:H9"/>
    <mergeCell ref="B12:H12"/>
    <mergeCell ref="B20:H20"/>
    <mergeCell ref="B21:H21"/>
    <mergeCell ref="G25:H25"/>
    <mergeCell ref="G26:H26"/>
    <mergeCell ref="G27:H27"/>
    <mergeCell ref="E25:F25"/>
    <mergeCell ref="E26:F26"/>
    <mergeCell ref="E27:F27"/>
    <mergeCell ref="B13:H18"/>
    <mergeCell ref="C23:D23"/>
    <mergeCell ref="E23:F23"/>
    <mergeCell ref="G23:H23"/>
    <mergeCell ref="C24:D24"/>
    <mergeCell ref="E24:F24"/>
    <mergeCell ref="G24:H24"/>
    <mergeCell ref="C25:D25"/>
    <mergeCell ref="C26:D26"/>
    <mergeCell ref="C27:D27"/>
    <mergeCell ref="C85:E85"/>
    <mergeCell ref="F85:H85"/>
    <mergeCell ref="B88:H88"/>
    <mergeCell ref="D89:E89"/>
    <mergeCell ref="F89:G89"/>
    <mergeCell ref="C80:E80"/>
    <mergeCell ref="B86:H86"/>
    <mergeCell ref="B273:H273"/>
    <mergeCell ref="E274:G274"/>
    <mergeCell ref="B294:H294"/>
    <mergeCell ref="B295:H295"/>
    <mergeCell ref="D296:E296"/>
    <mergeCell ref="F296:G296"/>
    <mergeCell ref="D297:E297"/>
    <mergeCell ref="F297:G297"/>
    <mergeCell ref="H202:H266"/>
    <mergeCell ref="E290:G290"/>
    <mergeCell ref="B309:C309"/>
    <mergeCell ref="D298:E298"/>
    <mergeCell ref="D299:E299"/>
    <mergeCell ref="D300:E300"/>
    <mergeCell ref="B306:H306"/>
    <mergeCell ref="E288:G288"/>
    <mergeCell ref="E289:G289"/>
    <mergeCell ref="E291:G291"/>
    <mergeCell ref="H275:H291"/>
    <mergeCell ref="B286:B291"/>
    <mergeCell ref="F100:G100"/>
    <mergeCell ref="F101:G101"/>
    <mergeCell ref="F99:G99"/>
    <mergeCell ref="F102:G102"/>
    <mergeCell ref="E275:G275"/>
    <mergeCell ref="E287:G287"/>
    <mergeCell ref="E285:G285"/>
    <mergeCell ref="E286:G286"/>
    <mergeCell ref="B113:H113"/>
    <mergeCell ref="B115:H115"/>
    <mergeCell ref="B122:H122"/>
    <mergeCell ref="B131:B134"/>
    <mergeCell ref="B135:B136"/>
    <mergeCell ref="C131:C134"/>
    <mergeCell ref="C135:C136"/>
    <mergeCell ref="B138:B143"/>
    <mergeCell ref="C138:C143"/>
    <mergeCell ref="C147:C149"/>
    <mergeCell ref="B150:F150"/>
    <mergeCell ref="F84:H84"/>
    <mergeCell ref="F73:H73"/>
    <mergeCell ref="B72:H72"/>
    <mergeCell ref="B10:H10"/>
    <mergeCell ref="C81:E81"/>
    <mergeCell ref="C28:D28"/>
    <mergeCell ref="C29:D29"/>
    <mergeCell ref="C30:D30"/>
    <mergeCell ref="G30:H30"/>
    <mergeCell ref="G28:H28"/>
    <mergeCell ref="G29:H29"/>
    <mergeCell ref="B42:H42"/>
    <mergeCell ref="E45:E48"/>
    <mergeCell ref="C45:D48"/>
    <mergeCell ref="B45:B48"/>
    <mergeCell ref="F45:G48"/>
    <mergeCell ref="H45:H48"/>
    <mergeCell ref="F43:G43"/>
    <mergeCell ref="F44:G44"/>
    <mergeCell ref="E28:F28"/>
    <mergeCell ref="E29:F29"/>
    <mergeCell ref="E30:F30"/>
    <mergeCell ref="C43:D43"/>
    <mergeCell ref="B192:B193"/>
    <mergeCell ref="C192:C193"/>
    <mergeCell ref="B195:B196"/>
    <mergeCell ref="C195:C196"/>
    <mergeCell ref="C58:E58"/>
    <mergeCell ref="F58:H58"/>
    <mergeCell ref="C59:E59"/>
    <mergeCell ref="F59:H59"/>
    <mergeCell ref="C60:E60"/>
    <mergeCell ref="F60:H60"/>
    <mergeCell ref="C61:E61"/>
    <mergeCell ref="C62:E62"/>
    <mergeCell ref="C63:E63"/>
    <mergeCell ref="C64:E64"/>
    <mergeCell ref="C65:E65"/>
    <mergeCell ref="C66:E66"/>
    <mergeCell ref="D98:E98"/>
    <mergeCell ref="H90:H102"/>
    <mergeCell ref="C83:E83"/>
    <mergeCell ref="F83:H83"/>
    <mergeCell ref="C82:E82"/>
    <mergeCell ref="F82:H82"/>
    <mergeCell ref="C84:E84"/>
    <mergeCell ref="C56:H56"/>
    <mergeCell ref="F61:H61"/>
    <mergeCell ref="F62:H62"/>
    <mergeCell ref="F63:H63"/>
    <mergeCell ref="F64:H64"/>
    <mergeCell ref="F65:H65"/>
    <mergeCell ref="F66:H66"/>
    <mergeCell ref="F98:G98"/>
    <mergeCell ref="F90:G90"/>
    <mergeCell ref="F91:G91"/>
    <mergeCell ref="F92:G92"/>
    <mergeCell ref="F93:G93"/>
    <mergeCell ref="F94:G94"/>
    <mergeCell ref="F95:G95"/>
    <mergeCell ref="F96:G96"/>
    <mergeCell ref="F97:G97"/>
    <mergeCell ref="D90:E90"/>
    <mergeCell ref="D91:E91"/>
    <mergeCell ref="D92:E92"/>
    <mergeCell ref="D93:E93"/>
    <mergeCell ref="D94:E94"/>
    <mergeCell ref="D95:E95"/>
    <mergeCell ref="D96:E96"/>
    <mergeCell ref="D97:E97"/>
  </mergeCells>
  <phoneticPr fontId="19" type="noConversion"/>
  <hyperlinks>
    <hyperlink ref="H202" r:id="rId1" xr:uid="{00000000-0004-0000-0000-000000000000}"/>
    <hyperlink ref="H298" r:id="rId2" xr:uid="{00000000-0004-0000-0000-000001000000}"/>
    <hyperlink ref="H299" r:id="rId3" xr:uid="{00000000-0004-0000-0000-000002000000}"/>
    <hyperlink ref="H300" r:id="rId4" xr:uid="{00000000-0004-0000-0000-000003000000}"/>
    <hyperlink ref="H301" r:id="rId5" xr:uid="{00000000-0004-0000-0000-000004000000}"/>
    <hyperlink ref="H302" r:id="rId6" xr:uid="{00000000-0004-0000-0000-000005000000}"/>
    <hyperlink ref="H275" r:id="rId7" xr:uid="{00000000-0004-0000-0000-000006000000}"/>
    <hyperlink ref="H45" r:id="rId8" display="https://www.sen.gov.py/application/files/5215/9469/1476/SEN-Manual_RCC.pdf" xr:uid="{00000000-0004-0000-0000-000007000000}"/>
    <hyperlink ref="B40" r:id="rId9" xr:uid="{00000000-0004-0000-0000-000008000000}"/>
    <hyperlink ref="B42" r:id="rId10" xr:uid="{00000000-0004-0000-0000-000009000000}"/>
    <hyperlink ref="H90" r:id="rId11" location="!/buscar_informacion#busqueda" xr:uid="{00000000-0004-0000-0000-00000B000000}"/>
    <hyperlink ref="H106" r:id="rId12" xr:uid="{00000000-0004-0000-0000-000018000000}"/>
    <hyperlink ref="F67" r:id="rId13" xr:uid="{EEE92041-B36E-47BF-8D36-05F7282D439F}"/>
    <hyperlink ref="F82" r:id="rId14" xr:uid="{97689B2D-386A-421A-AD4F-347FF6998E29}"/>
    <hyperlink ref="F74" r:id="rId15" xr:uid="{5E3355C4-B8FA-4752-9F47-F526E417B3AE}"/>
    <hyperlink ref="F75" r:id="rId16" xr:uid="{7A9829D6-8FF5-49F8-B0D3-54079AC73282}"/>
    <hyperlink ref="F76" r:id="rId17" xr:uid="{E213C43F-93BE-40E5-9CBA-7E98D22EC510}"/>
    <hyperlink ref="F77" r:id="rId18" xr:uid="{F485C589-E6B5-4D74-B591-DCFBB01D6ABC}"/>
    <hyperlink ref="F78" r:id="rId19" xr:uid="{197DF6B0-F6F9-4057-99FE-11CFCCA90A41}"/>
    <hyperlink ref="F79" r:id="rId20" xr:uid="{D15F3AEB-A118-4318-94C7-6125CCE6DFB3}"/>
    <hyperlink ref="F80" r:id="rId21" xr:uid="{C3607FED-CEC7-4BED-BDE9-752017FD4313}"/>
    <hyperlink ref="F81" r:id="rId22" xr:uid="{8BA878DE-3C71-4AF4-81DF-8F547421097E}"/>
    <hyperlink ref="F83" r:id="rId23" xr:uid="{414DEDA1-C69D-43C3-A24B-CFEA73353F82}"/>
    <hyperlink ref="F84" r:id="rId24" xr:uid="{15703B44-CC7B-493A-A1F7-F038192C88F4}"/>
    <hyperlink ref="F85" r:id="rId25" xr:uid="{9CAA945A-428F-4A8E-B87B-C17532290447}"/>
    <hyperlink ref="G345" r:id="rId26" xr:uid="{35D5A704-FA78-47B4-A3D2-0FF43D1D29C5}"/>
    <hyperlink ref="G346" r:id="rId27" xr:uid="{49EAEFBB-68DF-4612-A732-B15AD304854A}"/>
    <hyperlink ref="G347" r:id="rId28" xr:uid="{A1AC2B77-767A-4C03-B91B-6EB738641A6B}"/>
    <hyperlink ref="H124" r:id="rId29" display="https://www.contrataciones.gov.py/buscador/licitaciones.html?nro_nombre_licitacion=&amp;convocantes%5B%5D=1573&amp;fecha_desde=&amp;fecha_hasta=&amp;tipo_fecha=&amp;convocante_tipo=&amp;convocante_nombre_codigo=&amp;codigo_contratacion=&amp;catalogo%5Bcodigos_catalogo_n4%5D=&amp;page=&amp;order=&amp;convocante_codigos=1573&amp;convocante_tipo_codigo=&amp;unidad_contratacion_codigo=&amp;catalogo%5Bcodigos_catalogo_n4_label%5D=" xr:uid="{F30BB1FA-6D21-4DB4-A761-9B7A62FC98BC}"/>
    <hyperlink ref="F58" r:id="rId30" xr:uid="{3E7823A2-54AD-407D-B7E0-742488C314BB}"/>
    <hyperlink ref="F59" r:id="rId31" xr:uid="{A2B3382A-6D9A-4368-86FA-A68FAC550FAE}"/>
    <hyperlink ref="F60" r:id="rId32" xr:uid="{36F47E57-DCE4-49D4-B295-85D5CD3DDBBB}"/>
    <hyperlink ref="F61" r:id="rId33" xr:uid="{051E30D5-360E-4764-82D1-8D7942E954B6}"/>
    <hyperlink ref="F62" r:id="rId34" xr:uid="{22CC95DB-B4A8-4D38-A4BC-22F96448726F}"/>
    <hyperlink ref="F63" r:id="rId35" xr:uid="{1942746B-A0F5-40B7-BE0D-CF60A74EC7EB}"/>
    <hyperlink ref="F64" r:id="rId36" xr:uid="{C90AE1B2-64A2-4180-851F-19C9A79C8F0A}"/>
    <hyperlink ref="F65" r:id="rId37" xr:uid="{9AEB56F1-20CD-4EFD-8D90-034909A4CB97}"/>
    <hyperlink ref="F66" r:id="rId38" xr:uid="{C0CC8445-0F66-4104-A007-424932B78512}"/>
    <hyperlink ref="G333" r:id="rId39" xr:uid="{355F07EC-BF12-4B9A-922E-7328B7C18193}"/>
    <hyperlink ref="G360" r:id="rId40" xr:uid="{B93147C8-3A00-440D-810C-4B1072514FB3}"/>
    <hyperlink ref="G369" r:id="rId41" xr:uid="{FCE95423-A939-47BF-A731-CF45ED43AE4F}"/>
    <hyperlink ref="G334" r:id="rId42" xr:uid="{D294A6D1-A0BF-4DD2-AD57-F46AEEE56174}"/>
    <hyperlink ref="G335" r:id="rId43" xr:uid="{5F30685C-AB65-4C54-BC87-A9DBDAABE1C8}"/>
    <hyperlink ref="G336" r:id="rId44" xr:uid="{3337F555-57AD-4BAF-A667-4444F93D68D2}"/>
    <hyperlink ref="G337" r:id="rId45" xr:uid="{76A94905-F42B-4011-B67A-2AFDEE063977}"/>
    <hyperlink ref="G338" r:id="rId46" xr:uid="{53B715D5-2FE7-4BEE-B349-CBEEBEFD2B30}"/>
    <hyperlink ref="G339" r:id="rId47" xr:uid="{F561A7C7-5D9E-4C67-993A-1D8419933B1D}"/>
    <hyperlink ref="G370" r:id="rId48" xr:uid="{EFFA7B53-7EC8-468F-BF9A-FE9FB50D6D80}"/>
    <hyperlink ref="H118" r:id="rId49" xr:uid="{89484EA9-9AE3-495C-A1AA-BAC0E4BE2508}"/>
  </hyperlinks>
  <pageMargins left="0.23622047244094491" right="0.23622047244094491" top="0.74803149606299213" bottom="0.74803149606299213" header="0.31496062992125984" footer="0.31496062992125984"/>
  <pageSetup paperSize="5" scale="80" orientation="landscape" horizontalDpi="300" verticalDpi="300" r:id="rId50"/>
  <headerFooter>
    <oddFooter>Página &amp;P</oddFooter>
  </headerFooter>
  <rowBreaks count="10" manualBreakCount="10">
    <brk id="35" max="10" man="1"/>
    <brk id="71" max="10" man="1"/>
    <brk id="87" max="10" man="1"/>
    <brk id="114" max="10" man="1"/>
    <brk id="224" max="10" man="1"/>
    <brk id="250" max="10" man="1"/>
    <brk id="266" max="10" man="1"/>
    <brk id="326" max="10" man="1"/>
    <brk id="356" max="10" man="1"/>
    <brk id="380" max="10" man="1"/>
  </rowBreaks>
  <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REDES</cp:lastModifiedBy>
  <cp:lastPrinted>2023-01-11T15:01:05Z</cp:lastPrinted>
  <dcterms:created xsi:type="dcterms:W3CDTF">2020-06-23T19:35:00Z</dcterms:created>
  <dcterms:modified xsi:type="dcterms:W3CDTF">2023-01-13T17:18:43Z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